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sumptions" sheetId="1" state="visible" r:id="rId3"/>
    <sheet name="P&amp;L - Base Case" sheetId="2" state="visible" r:id="rId4"/>
    <sheet name="P&amp;L - Bear Case" sheetId="3" state="visible" r:id="rId5"/>
    <sheet name="P&amp;L - Bull Case" sheetId="4" state="visible" r:id="rId6"/>
    <sheet name="Sensitivity Analysis" sheetId="5" state="visible" r:id="rId7"/>
    <sheet name="Cash Flow" sheetId="6" state="visible" r:id="rId8"/>
    <sheet name="Unit Economics" sheetId="7" state="visible" r:id="rId9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<sst xmlns="http://schemas.openxmlformats.org/spreadsheetml/2006/main" count="188" uniqueCount="114">
  <si>
    <t xml:space="preserve">ESPERANTO STABLECOIN (ESP) - 3-YEAR FINANCIAL MODEL</t>
  </si>
  <si>
    <t xml:space="preserve">Model Date: March 30, 2026</t>
  </si>
  <si>
    <t xml:space="preserve">Parameter</t>
  </si>
  <si>
    <t xml:space="preserve">Bear Case</t>
  </si>
  <si>
    <t xml:space="preserve">Base Case</t>
  </si>
  <si>
    <t xml:space="preserve">Bull Case</t>
  </si>
  <si>
    <t xml:space="preserve">AUM GROWTH TRAJECTORY</t>
  </si>
  <si>
    <t xml:space="preserve">Year 1 End AUM (€M)</t>
  </si>
  <si>
    <t xml:space="preserve">Year 2 End AUM (€M)</t>
  </si>
  <si>
    <t xml:space="preserve">Year 3 End AUM (€M)</t>
  </si>
  <si>
    <t xml:space="preserve">FEE &amp; REVENUE ASSUMPTIONS</t>
  </si>
  <si>
    <t xml:space="preserve">Mint/Burn Fee Rate (bps)</t>
  </si>
  <si>
    <t xml:space="preserve">Annual Turnover Rate (x AUM)</t>
  </si>
  <si>
    <t xml:space="preserve">Reserve Yield (%)</t>
  </si>
  <si>
    <t xml:space="preserve">Market Making Spread (bps)</t>
  </si>
  <si>
    <t xml:space="preserve">OPERATING ASSUMPTIONS</t>
  </si>
  <si>
    <t xml:space="preserve">Team Size - Year 1 End (FTEs)</t>
  </si>
  <si>
    <t xml:space="preserve">Team Size - Year 3 End (FTEs)</t>
  </si>
  <si>
    <t xml:space="preserve">Average Salary (€K/year)</t>
  </si>
  <si>
    <t xml:space="preserve">ANNUAL COST ASSUMPTIONS</t>
  </si>
  <si>
    <t xml:space="preserve">Legal &amp; Compliance (€K/year)</t>
  </si>
  <si>
    <t xml:space="preserve">Audit &amp; Assurance (€K/year)</t>
  </si>
  <si>
    <t xml:space="preserve">Tech Infrastructure (€K/year)</t>
  </si>
  <si>
    <t xml:space="preserve">Marketing &amp; BD (€K/year)</t>
  </si>
  <si>
    <t xml:space="preserve">Oracle &amp; Data Feeds (€K/year)</t>
  </si>
  <si>
    <t xml:space="preserve">Office &amp; Admin (€K/year)</t>
  </si>
  <si>
    <t xml:space="preserve">Insurance (€K/year)</t>
  </si>
  <si>
    <t xml:space="preserve">FINANCING</t>
  </si>
  <si>
    <t xml:space="preserve">Initial Capital Raise (€M)</t>
  </si>
  <si>
    <t xml:space="preserve">Liquidity Incentives (% of AUM Y1, declining)</t>
  </si>
  <si>
    <t xml:space="preserve">© Christian Derler - Confidential</t>
  </si>
  <si>
    <t xml:space="preserve">P&amp;L - BASE CASE</t>
  </si>
  <si>
    <t xml:space="preserve">Period</t>
  </si>
  <si>
    <t xml:space="preserve">M1</t>
  </si>
  <si>
    <t xml:space="preserve">M2</t>
  </si>
  <si>
    <t xml:space="preserve">M3</t>
  </si>
  <si>
    <t xml:space="preserve">M4</t>
  </si>
  <si>
    <t xml:space="preserve">M5</t>
  </si>
  <si>
    <t xml:space="preserve">M6</t>
  </si>
  <si>
    <t xml:space="preserve">M7</t>
  </si>
  <si>
    <t xml:space="preserve">M8</t>
  </si>
  <si>
    <t xml:space="preserve">M9</t>
  </si>
  <si>
    <t xml:space="preserve">REVENUE DRIVERS</t>
  </si>
  <si>
    <t xml:space="preserve">AUM at Period End (€M)</t>
  </si>
  <si>
    <t xml:space="preserve">Avg AUM Period (€M)</t>
  </si>
  <si>
    <t xml:space="preserve">REVENUE</t>
  </si>
  <si>
    <t xml:space="preserve">Mint/Burn Fee Revenue (€K)</t>
  </si>
  <si>
    <t xml:space="preserve">Reserve Yield (€K)</t>
  </si>
  <si>
    <t xml:space="preserve">Market Making Revenue (€K)</t>
  </si>
  <si>
    <t xml:space="preserve">Index Licensing (€K)</t>
  </si>
  <si>
    <t xml:space="preserve">Total Revenue (€K)</t>
  </si>
  <si>
    <t xml:space="preserve">OPERATING COSTS</t>
  </si>
  <si>
    <t xml:space="preserve">Personnel (€K)</t>
  </si>
  <si>
    <t xml:space="preserve">Legal &amp; Compliance (€K)</t>
  </si>
  <si>
    <t xml:space="preserve">Tech Infrastructure (€K)</t>
  </si>
  <si>
    <t xml:space="preserve">Audit &amp; Assurance (€K)</t>
  </si>
  <si>
    <t xml:space="preserve">Oracle &amp; Data Feeds (€K)</t>
  </si>
  <si>
    <t xml:space="preserve">Marketing &amp; BD (€K)</t>
  </si>
  <si>
    <t xml:space="preserve">Office &amp; Admin (€K)</t>
  </si>
  <si>
    <t xml:space="preserve">Insurance (€K)</t>
  </si>
  <si>
    <t xml:space="preserve">Liquidity Incentives (€K)</t>
  </si>
  <si>
    <t xml:space="preserve">Total Operating Costs (€K)</t>
  </si>
  <si>
    <t xml:space="preserve">EBITDA (€K)</t>
  </si>
  <si>
    <t xml:space="preserve">EBITDA Margin %</t>
  </si>
  <si>
    <t xml:space="preserve">P&amp;L - BEAR CASE</t>
  </si>
  <si>
    <t xml:space="preserve">P&amp;L - BULL CASE</t>
  </si>
  <si>
    <t xml:space="preserve">SENSITIVITY ANALYSIS</t>
  </si>
  <si>
    <t xml:space="preserve">Year 3 EBITDA (€M) - Base Case Sensitivity</t>
  </si>
  <si>
    <t xml:space="preserve">AUM (€M) / Fee Rate (bps)</t>
  </si>
  <si>
    <t xml:space="preserve">3bps</t>
  </si>
  <si>
    <t xml:space="preserve">5bps</t>
  </si>
  <si>
    <t xml:space="preserve">8bps</t>
  </si>
  <si>
    <t xml:space="preserve">12bps</t>
  </si>
  <si>
    <t xml:space="preserve">15bps</t>
  </si>
  <si>
    <t xml:space="preserve">€10M</t>
  </si>
  <si>
    <t xml:space="preserve">€25M</t>
  </si>
  <si>
    <t xml:space="preserve">€50M</t>
  </si>
  <si>
    <t xml:space="preserve">€100M</t>
  </si>
  <si>
    <t xml:space="preserve">€200M</t>
  </si>
  <si>
    <t xml:space="preserve">€500M</t>
  </si>
  <si>
    <t xml:space="preserve">Breakeven AUM at Different Cost Levels</t>
  </si>
  <si>
    <t xml:space="preserve">Scenario / Cost Level</t>
  </si>
  <si>
    <t xml:space="preserve">Breakeven AUM (€M)</t>
  </si>
  <si>
    <t xml:space="preserve">Bear (5bps fee, 3x turnover)</t>
  </si>
  <si>
    <t xml:space="preserve">Base (8bps fee, 5x turnover)</t>
  </si>
  <si>
    <t xml:space="preserve">Bull (12bps fee, 8x turnover)</t>
  </si>
  <si>
    <t xml:space="preserve">CASH FLOW ANALYSIS</t>
  </si>
  <si>
    <t xml:space="preserve">Metric</t>
  </si>
  <si>
    <t xml:space="preserve">Initial Raise (€M)</t>
  </si>
  <si>
    <t xml:space="preserve">Year 1 Avg Monthly Burn Rate (€K)</t>
  </si>
  <si>
    <t xml:space="preserve">Year 1 Runway (months)</t>
  </si>
  <si>
    <t xml:space="preserve">Breakeven Metrics</t>
  </si>
  <si>
    <t xml:space="preserve">Estimated Breakeven Month</t>
  </si>
  <si>
    <t xml:space="preserve">M24</t>
  </si>
  <si>
    <t xml:space="preserve">M18</t>
  </si>
  <si>
    <t xml:space="preserve">M12</t>
  </si>
  <si>
    <t xml:space="preserve">Estimated Breakeven AUM (€M)</t>
  </si>
  <si>
    <t xml:space="preserve">Minimum Cash Threshold (€M)</t>
  </si>
  <si>
    <t xml:space="preserve">UNIT ECONOMICS</t>
  </si>
  <si>
    <t xml:space="preserve">Unit Economics per €1M AUM</t>
  </si>
  <si>
    <t xml:space="preserve">Year 1</t>
  </si>
  <si>
    <t xml:space="preserve">Year 2</t>
  </si>
  <si>
    <t xml:space="preserve">Year 3</t>
  </si>
  <si>
    <t xml:space="preserve">3-Year Avg</t>
  </si>
  <si>
    <t xml:space="preserve">Revenue per €1M AUM (€K)</t>
  </si>
  <si>
    <t xml:space="preserve">Cost per €1M AUM (€K)</t>
  </si>
  <si>
    <t xml:space="preserve">EBITDA per €1M AUM (€K)</t>
  </si>
  <si>
    <t xml:space="preserve">Marginal Economics - Next €10M AUM</t>
  </si>
  <si>
    <t xml:space="preserve">Incremental Revenue (€K)</t>
  </si>
  <si>
    <t xml:space="preserve">Incremental Cost (€K)</t>
  </si>
  <si>
    <t xml:space="preserve">Marginal Contribution (€K)</t>
  </si>
  <si>
    <t xml:space="preserve">Lifetime Value Metrics</t>
  </si>
  <si>
    <t xml:space="preserve">Customer Acquisition Cost (€K)</t>
  </si>
  <si>
    <t xml:space="preserve">LTV (3-year) / CAC Ratio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</si>
</sst>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\€#,##0;&quot;(€&quot;#,##0\);\-"/>
    <numFmt numFmtId="166" formatCode="0.0;\(0.0\);\-"/>
    <numFmt numFmtId="167" formatCode="0.0%;\(0.0%\);\-"/>
    <numFmt numFmtId="168" formatCode="#,##0;\(#,##0\);\-"/>
    <numFmt numFmtId="169" formatCode="\€#,##0.0;&quot;(€&quot;#,##0.0\);\-"/>
    <numFmt numFmtId="170" formatCode="0.0\x;\(0.0&quot;x)&quot;;\-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mbria"/>
      <family val="0"/>
      <charset val="1"/>
    </font>
    <font>
      <i val="true"/>
      <sz val="10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11"/>
      <color rgb="FF0000FF"/>
      <name val="Cambria"/>
      <family val="0"/>
      <charset val="1"/>
    </font>
    <font>
      <i val="true"/>
      <sz val="9"/>
      <color rgb="FF808080"/>
      <name val="Cambria"/>
      <family val="0"/>
      <charset val="1"/>
    </font>
    <font>
      <b val="true"/>
      <sz val="12"/>
      <color rgb="FFFFFFFF"/>
      <name val="Cambria"/>
      <family val="0"/>
      <charset val="1"/>
    </font>
    <font>
      <b val="true"/>
      <sz val="10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1"/>
      <color rgb="FF2E3E50"/>
      <name val="Cambria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2E3E50"/>
        <bgColor rgb="FF333399"/>
      </patternFill>
    </fill>
    <fill>
      <patternFill patternType="solid">
        <fgColor rgb="FFECF0F1"/>
        <bgColor rgb="FFFF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CF0F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1628"/>
      <rgbColor rgb="FF333300"/>
      <rgbColor rgb="FF993300"/>
      <rgbColor rgb="FF993366"/>
      <rgbColor rgb="FF333399"/>
      <rgbColor rgb="FF2E3E5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5"/>
    <col collapsed="false" customWidth="true" hidden="false" outlineLevel="0" max="4" min="2" style="1" width="18"/>
  </cols>
  <sheetData>
    <row r="1" customFormat="false" ht="17.25" hidden="false" customHeight="true" outlineLevel="0" collapsed="false">
      <c r="A1" s="2" t="s">
        <v>0</v>
      </c>
      <c r="B1" s="2"/>
      <c r="C1" s="2"/>
      <c r="D1" s="2"/>
    </row>
    <row r="2" customFormat="false" ht="15" hidden="false" customHeight="true" outlineLevel="0" collapsed="false">
      <c r="A2" s="3" t="s">
        <v>1</v>
      </c>
    </row>
    <row r="3" customFormat="false" ht="15" hidden="false" customHeight="false" outlineLevel="0" collapsed="false"/>
    <row r="4" customFormat="false" ht="15" hidden="false" customHeight="true" outlineLevel="0" collapsed="false">
      <c r="A4" s="4" t="s">
        <v>2</v>
      </c>
      <c r="B4" s="4" t="s">
        <v>3</v>
      </c>
      <c r="C4" s="4" t="s">
        <v>4</v>
      </c>
      <c r="D4" s="4" t="s">
        <v>5</v>
      </c>
    </row>
    <row r="5" customFormat="false" ht="15" hidden="false" customHeight="true" outlineLevel="0" collapsed="false">
      <c r="A5" s="5" t="s">
        <v>6</v>
      </c>
    </row>
    <row r="6" customFormat="false" ht="15" hidden="false" customHeight="true" outlineLevel="0" collapsed="false">
      <c r="A6" s="1" t="s">
        <v>7</v>
      </c>
      <c r="B6" s="6" t="n">
        <v>5</v>
      </c>
      <c r="C6" s="6" t="n">
        <v>20</v>
      </c>
      <c r="D6" s="6" t="n">
        <v>50</v>
      </c>
    </row>
    <row r="7" customFormat="false" ht="15" hidden="false" customHeight="true" outlineLevel="0" collapsed="false">
      <c r="A7" s="1" t="s">
        <v>8</v>
      </c>
      <c r="B7" s="6" t="n">
        <v>15</v>
      </c>
      <c r="C7" s="6" t="n">
        <v>80</v>
      </c>
      <c r="D7" s="6" t="n">
        <v>250</v>
      </c>
    </row>
    <row r="8" customFormat="false" ht="15" hidden="false" customHeight="true" outlineLevel="0" collapsed="false">
      <c r="A8" s="1" t="s">
        <v>9</v>
      </c>
      <c r="B8" s="6" t="n">
        <v>25</v>
      </c>
      <c r="C8" s="6" t="n">
        <v>200</v>
      </c>
      <c r="D8" s="6" t="n">
        <v>750</v>
      </c>
    </row>
    <row r="9" customFormat="false" ht="15" hidden="false" customHeight="false" outlineLevel="0" collapsed="false"/>
    <row r="10" customFormat="false" ht="15" hidden="false" customHeight="true" outlineLevel="0" collapsed="false">
      <c r="A10" s="5" t="s">
        <v>10</v>
      </c>
    </row>
    <row r="11" customFormat="false" ht="15" hidden="false" customHeight="true" outlineLevel="0" collapsed="false">
      <c r="A11" s="1" t="s">
        <v>11</v>
      </c>
      <c r="B11" s="7" t="n">
        <v>5</v>
      </c>
      <c r="C11" s="7" t="n">
        <v>8</v>
      </c>
      <c r="D11" s="7" t="n">
        <v>12</v>
      </c>
    </row>
    <row r="12" customFormat="false" ht="15" hidden="false" customHeight="true" outlineLevel="0" collapsed="false">
      <c r="A12" s="1" t="s">
        <v>12</v>
      </c>
      <c r="B12" s="7" t="n">
        <v>3</v>
      </c>
      <c r="C12" s="7" t="n">
        <v>5</v>
      </c>
      <c r="D12" s="7" t="n">
        <v>8</v>
      </c>
    </row>
    <row r="13" customFormat="false" ht="15" hidden="false" customHeight="true" outlineLevel="0" collapsed="false">
      <c r="A13" s="1" t="s">
        <v>13</v>
      </c>
      <c r="B13" s="8" t="n">
        <v>0.03</v>
      </c>
      <c r="C13" s="8" t="n">
        <v>0.035</v>
      </c>
      <c r="D13" s="8" t="n">
        <v>0.04</v>
      </c>
    </row>
    <row r="14" customFormat="false" ht="15" hidden="false" customHeight="true" outlineLevel="0" collapsed="false">
      <c r="A14" s="1" t="s">
        <v>14</v>
      </c>
      <c r="B14" s="7" t="n">
        <v>0.5</v>
      </c>
      <c r="C14" s="7" t="n">
        <v>1</v>
      </c>
      <c r="D14" s="7" t="n">
        <v>1.5</v>
      </c>
    </row>
    <row r="15" customFormat="false" ht="15" hidden="false" customHeight="false" outlineLevel="0" collapsed="false"/>
    <row r="16" customFormat="false" ht="15" hidden="false" customHeight="true" outlineLevel="0" collapsed="false">
      <c r="A16" s="5" t="s">
        <v>15</v>
      </c>
    </row>
    <row r="17" customFormat="false" ht="15" hidden="false" customHeight="true" outlineLevel="0" collapsed="false">
      <c r="A17" s="1" t="s">
        <v>16</v>
      </c>
      <c r="B17" s="9" t="n">
        <v>3</v>
      </c>
      <c r="C17" s="9" t="n">
        <v>5</v>
      </c>
      <c r="D17" s="9" t="n">
        <v>8</v>
      </c>
    </row>
    <row r="18" customFormat="false" ht="15" hidden="false" customHeight="true" outlineLevel="0" collapsed="false">
      <c r="A18" s="1" t="s">
        <v>17</v>
      </c>
      <c r="B18" s="9" t="n">
        <v>5</v>
      </c>
      <c r="C18" s="9" t="n">
        <v>12</v>
      </c>
      <c r="D18" s="9" t="n">
        <v>25</v>
      </c>
    </row>
    <row r="19" customFormat="false" ht="15" hidden="false" customHeight="true" outlineLevel="0" collapsed="false">
      <c r="A19" s="1" t="s">
        <v>18</v>
      </c>
      <c r="B19" s="6" t="n">
        <v>65</v>
      </c>
      <c r="C19" s="6" t="n">
        <v>75</v>
      </c>
      <c r="D19" s="6" t="n">
        <v>85</v>
      </c>
    </row>
    <row r="20" customFormat="false" ht="15" hidden="false" customHeight="false" outlineLevel="0" collapsed="false"/>
    <row r="21" customFormat="false" ht="15" hidden="false" customHeight="true" outlineLevel="0" collapsed="false">
      <c r="A21" s="5" t="s">
        <v>19</v>
      </c>
    </row>
    <row r="22" customFormat="false" ht="15" hidden="false" customHeight="true" outlineLevel="0" collapsed="false">
      <c r="A22" s="1" t="s">
        <v>20</v>
      </c>
      <c r="B22" s="6" t="n">
        <v>80</v>
      </c>
      <c r="C22" s="6" t="n">
        <v>120</v>
      </c>
      <c r="D22" s="6" t="n">
        <v>180</v>
      </c>
    </row>
    <row r="23" customFormat="false" ht="15" hidden="false" customHeight="true" outlineLevel="0" collapsed="false">
      <c r="A23" s="1" t="s">
        <v>21</v>
      </c>
      <c r="B23" s="6" t="n">
        <v>30</v>
      </c>
      <c r="C23" s="6" t="n">
        <v>50</v>
      </c>
      <c r="D23" s="6" t="n">
        <v>80</v>
      </c>
    </row>
    <row r="24" customFormat="false" ht="15" hidden="false" customHeight="true" outlineLevel="0" collapsed="false">
      <c r="A24" s="1" t="s">
        <v>22</v>
      </c>
      <c r="B24" s="6" t="n">
        <v>40</v>
      </c>
      <c r="C24" s="6" t="n">
        <v>60</v>
      </c>
      <c r="D24" s="6" t="n">
        <v>100</v>
      </c>
    </row>
    <row r="25" customFormat="false" ht="15" hidden="false" customHeight="true" outlineLevel="0" collapsed="false">
      <c r="A25" s="1" t="s">
        <v>23</v>
      </c>
      <c r="B25" s="6" t="n">
        <v>20</v>
      </c>
      <c r="C25" s="6" t="n">
        <v>50</v>
      </c>
      <c r="D25" s="6" t="n">
        <v>100</v>
      </c>
    </row>
    <row r="26" customFormat="false" ht="15" hidden="false" customHeight="true" outlineLevel="0" collapsed="false">
      <c r="A26" s="1" t="s">
        <v>24</v>
      </c>
      <c r="B26" s="6" t="n">
        <v>15</v>
      </c>
      <c r="C26" s="6" t="n">
        <v>25</v>
      </c>
      <c r="D26" s="6" t="n">
        <v>40</v>
      </c>
    </row>
    <row r="27" customFormat="false" ht="15" hidden="false" customHeight="true" outlineLevel="0" collapsed="false">
      <c r="A27" s="1" t="s">
        <v>25</v>
      </c>
      <c r="B27" s="6" t="n">
        <v>12</v>
      </c>
      <c r="C27" s="6" t="n">
        <v>12</v>
      </c>
      <c r="D27" s="6" t="n">
        <v>12</v>
      </c>
    </row>
    <row r="28" customFormat="false" ht="15" hidden="false" customHeight="true" outlineLevel="0" collapsed="false">
      <c r="A28" s="1" t="s">
        <v>26</v>
      </c>
      <c r="B28" s="6" t="n">
        <v>10</v>
      </c>
      <c r="C28" s="6" t="n">
        <v>10</v>
      </c>
      <c r="D28" s="6" t="n">
        <v>10</v>
      </c>
    </row>
    <row r="29" customFormat="false" ht="15" hidden="false" customHeight="false" outlineLevel="0" collapsed="false"/>
    <row r="30" customFormat="false" ht="15" hidden="false" customHeight="true" outlineLevel="0" collapsed="false">
      <c r="A30" s="5" t="s">
        <v>27</v>
      </c>
    </row>
    <row r="31" customFormat="false" ht="15" hidden="false" customHeight="true" outlineLevel="0" collapsed="false">
      <c r="A31" s="1" t="s">
        <v>28</v>
      </c>
      <c r="B31" s="6" t="n">
        <v>2.5</v>
      </c>
      <c r="C31" s="6" t="n">
        <v>2.5</v>
      </c>
      <c r="D31" s="6" t="n">
        <v>2.5</v>
      </c>
    </row>
    <row r="32" customFormat="false" ht="15" hidden="false" customHeight="true" outlineLevel="0" collapsed="false">
      <c r="A32" s="1" t="s">
        <v>29</v>
      </c>
      <c r="B32" s="8" t="n">
        <v>0.005</v>
      </c>
      <c r="C32" s="8" t="n">
        <v>0.003</v>
      </c>
      <c r="D32" s="8" t="n">
        <v>0.001</v>
      </c>
    </row>
    <row r="34" customFormat="false" ht="15" hidden="false" customHeight="false" outlineLevel="0" collapsed="false">
      <c r="A34" s="10" t="s">
        <v>30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10" min="2" style="1" width="15"/>
  </cols>
  <sheetData>
    <row r="1" customFormat="false" ht="15" hidden="false" customHeight="true" outlineLevel="0" collapsed="false">
      <c r="A1" s="11" t="s">
        <v>31</v>
      </c>
      <c r="B1" s="11"/>
      <c r="C1" s="11"/>
      <c r="D1" s="11"/>
      <c r="E1" s="11"/>
      <c r="F1" s="11"/>
      <c r="G1" s="11"/>
      <c r="H1" s="11"/>
      <c r="I1" s="11"/>
      <c r="J1" s="11"/>
    </row>
    <row r="2" customFormat="false" ht="15" hidden="false" customHeight="false" outlineLevel="0" collapsed="false"/>
    <row r="3" customFormat="false" ht="15" hidden="false" customHeight="true" outlineLevel="0" collapsed="false">
      <c r="A3" s="12" t="s">
        <v>32</v>
      </c>
      <c r="B3" s="13" t="s">
        <v>33</v>
      </c>
      <c r="C3" s="13" t="s">
        <v>34</v>
      </c>
      <c r="D3" s="13" t="s">
        <v>35</v>
      </c>
      <c r="E3" s="13" t="s">
        <v>36</v>
      </c>
      <c r="F3" s="13" t="s">
        <v>37</v>
      </c>
      <c r="G3" s="13" t="s">
        <v>38</v>
      </c>
      <c r="H3" s="13" t="s">
        <v>39</v>
      </c>
      <c r="I3" s="13" t="s">
        <v>40</v>
      </c>
      <c r="J3" s="13" t="s">
        <v>41</v>
      </c>
    </row>
    <row r="4" customFormat="false" ht="15" hidden="false" customHeight="false" outlineLevel="0" collapsed="false"/>
    <row r="5" customFormat="false" ht="15" hidden="false" customHeight="true" outlineLevel="0" collapsed="false">
      <c r="A5" s="5" t="s">
        <v>42</v>
      </c>
    </row>
    <row r="6" customFormat="false" ht="15" hidden="false" customHeight="true" outlineLevel="0" collapsed="false">
      <c r="A6" s="1" t="s">
        <v>43</v>
      </c>
      <c r="B6" s="14" t="n">
        <f aca="false">Assumptions!C5/12</f>
        <v>0</v>
      </c>
      <c r="C6" s="14" t="n">
        <f aca="false">C5*1.05</f>
        <v>0</v>
      </c>
      <c r="D6" s="14" t="n">
        <f aca="false">D5*1.05</f>
        <v>0</v>
      </c>
      <c r="E6" s="14" t="n">
        <f aca="false">E5*1.05</f>
        <v>0</v>
      </c>
      <c r="F6" s="14" t="n">
        <f aca="false">F5*1.05</f>
        <v>0</v>
      </c>
      <c r="G6" s="14" t="n">
        <f aca="false">G5*1.05</f>
        <v>0</v>
      </c>
      <c r="H6" s="14" t="n">
        <f aca="false">H5*1.05</f>
        <v>0</v>
      </c>
      <c r="I6" s="14" t="n">
        <f aca="false">I5*1.05</f>
        <v>0</v>
      </c>
      <c r="J6" s="14" t="n">
        <f aca="false">J5*1.05</f>
        <v>0</v>
      </c>
    </row>
    <row r="7" customFormat="false" ht="15" hidden="false" customHeight="true" outlineLevel="0" collapsed="false">
      <c r="A7" s="1" t="s">
        <v>44</v>
      </c>
      <c r="B7" s="14" t="n">
        <f aca="false">(B6+Assumptions!C5/24)/2</f>
        <v>0</v>
      </c>
      <c r="C7" s="14" t="n">
        <f aca="false">(C6+B6)/2</f>
        <v>0</v>
      </c>
      <c r="D7" s="14" t="n">
        <f aca="false">(D6+C6)/2</f>
        <v>0</v>
      </c>
      <c r="E7" s="14" t="n">
        <f aca="false">(E6+D6)/2</f>
        <v>0</v>
      </c>
      <c r="F7" s="14" t="n">
        <f aca="false">(F6+E6)/2</f>
        <v>0</v>
      </c>
      <c r="G7" s="14" t="n">
        <f aca="false">(G6+F6)/2</f>
        <v>0</v>
      </c>
      <c r="H7" s="14" t="n">
        <f aca="false">(H6+G6)/2</f>
        <v>0</v>
      </c>
      <c r="I7" s="14" t="n">
        <f aca="false">(I6+H6)/2</f>
        <v>0</v>
      </c>
      <c r="J7" s="14" t="n">
        <f aca="false">(J6+I6)/2</f>
        <v>0</v>
      </c>
    </row>
    <row r="8" customFormat="false" ht="15" hidden="false" customHeight="false" outlineLevel="0" collapsed="false"/>
    <row r="9" customFormat="false" ht="15" hidden="false" customHeight="true" outlineLevel="0" collapsed="false">
      <c r="A9" s="5" t="s">
        <v>45</v>
      </c>
    </row>
    <row r="10" customFormat="false" ht="15" hidden="false" customHeight="true" outlineLevel="0" collapsed="false">
      <c r="A10" s="1" t="s">
        <v>46</v>
      </c>
      <c r="B10" s="14" t="n">
        <f aca="false">B7*1000*Assumptions!C11*Assumptions!C10/10000</f>
        <v>0</v>
      </c>
      <c r="C10" s="14" t="n">
        <f aca="false">C7*1000*Assumptions!C11*Assumptions!C10/10000</f>
        <v>0</v>
      </c>
      <c r="D10" s="14" t="n">
        <f aca="false">D7*1000*Assumptions!C11*Assumptions!C10/10000</f>
        <v>0</v>
      </c>
      <c r="E10" s="14" t="n">
        <f aca="false">E7*1000*Assumptions!C11*Assumptions!C10/10000</f>
        <v>0</v>
      </c>
      <c r="F10" s="14" t="n">
        <f aca="false">F7*1000*Assumptions!C11*Assumptions!C10/10000</f>
        <v>0</v>
      </c>
      <c r="G10" s="14" t="n">
        <f aca="false">G7*1000*Assumptions!C11*Assumptions!C10/10000</f>
        <v>0</v>
      </c>
      <c r="H10" s="14" t="n">
        <f aca="false">H7*1000*Assumptions!C11*Assumptions!C10/10000</f>
        <v>0</v>
      </c>
      <c r="I10" s="14" t="n">
        <f aca="false">I7*1000*Assumptions!C11*Assumptions!C10/10000</f>
        <v>0</v>
      </c>
      <c r="J10" s="14" t="n">
        <f aca="false">J7*1000*Assumptions!C11*Assumptions!C10/10000</f>
        <v>0</v>
      </c>
    </row>
    <row r="11" customFormat="false" ht="15" hidden="false" customHeight="true" outlineLevel="0" collapsed="false">
      <c r="A11" s="1" t="s">
        <v>47</v>
      </c>
      <c r="B11" s="14" t="n">
        <f aca="false">B7*1000*Assumptions!C12/12</f>
        <v>0</v>
      </c>
      <c r="C11" s="14" t="n">
        <f aca="false">C7*1000*Assumptions!C12/12</f>
        <v>0</v>
      </c>
      <c r="D11" s="14" t="n">
        <f aca="false">D7*1000*Assumptions!C12/12</f>
        <v>0</v>
      </c>
      <c r="E11" s="14" t="n">
        <f aca="false">E7*1000*Assumptions!C12/12</f>
        <v>0</v>
      </c>
      <c r="F11" s="14" t="n">
        <f aca="false">F7*1000*Assumptions!C12/12</f>
        <v>0</v>
      </c>
      <c r="G11" s="14" t="n">
        <f aca="false">G7*1000*Assumptions!C12/12</f>
        <v>0</v>
      </c>
      <c r="H11" s="14" t="n">
        <f aca="false">H7*1000*Assumptions!C12/12</f>
        <v>0</v>
      </c>
      <c r="I11" s="14" t="n">
        <f aca="false">I7*1000*Assumptions!C12/12</f>
        <v>0</v>
      </c>
      <c r="J11" s="14" t="n">
        <f aca="false">J7*1000*Assumptions!C12/12</f>
        <v>0</v>
      </c>
    </row>
    <row r="12" customFormat="false" ht="15" hidden="false" customHeight="true" outlineLevel="0" collapsed="false">
      <c r="A12" s="1" t="s">
        <v>48</v>
      </c>
      <c r="B12" s="14" t="n">
        <f aca="false">B7*1000*Assumptions!C13/10000</f>
        <v>0</v>
      </c>
      <c r="C12" s="14" t="n">
        <f aca="false">C7*1000*Assumptions!C13/10000</f>
        <v>0</v>
      </c>
      <c r="D12" s="14" t="n">
        <f aca="false">D7*1000*Assumptions!C13/10000</f>
        <v>0</v>
      </c>
      <c r="E12" s="14" t="n">
        <f aca="false">E7*1000*Assumptions!C13/10000</f>
        <v>0</v>
      </c>
      <c r="F12" s="14" t="n">
        <f aca="false">F7*1000*Assumptions!C13/10000</f>
        <v>0</v>
      </c>
      <c r="G12" s="14" t="n">
        <f aca="false">G7*1000*Assumptions!C13/10000</f>
        <v>0</v>
      </c>
      <c r="H12" s="14" t="n">
        <f aca="false">H7*1000*Assumptions!C13/10000</f>
        <v>0</v>
      </c>
      <c r="I12" s="14" t="n">
        <f aca="false">I7*1000*Assumptions!C13/10000</f>
        <v>0</v>
      </c>
      <c r="J12" s="14" t="n">
        <f aca="false">J7*1000*Assumptions!C13/10000</f>
        <v>0</v>
      </c>
    </row>
    <row r="13" customFormat="false" ht="15" hidden="false" customHeight="true" outlineLevel="0" collapsed="false">
      <c r="A13" s="1" t="s">
        <v>49</v>
      </c>
      <c r="B13" s="14" t="n">
        <v>0</v>
      </c>
      <c r="C13" s="14" t="n">
        <v>0</v>
      </c>
      <c r="D13" s="14" t="n">
        <v>0</v>
      </c>
      <c r="E13" s="14" t="n">
        <v>0</v>
      </c>
      <c r="F13" s="14" t="n">
        <v>0</v>
      </c>
      <c r="G13" s="14" t="n">
        <v>10</v>
      </c>
      <c r="H13" s="14" t="n">
        <v>10</v>
      </c>
      <c r="I13" s="14" t="n">
        <v>10</v>
      </c>
      <c r="J13" s="14" t="n">
        <v>10</v>
      </c>
    </row>
    <row r="14" customFormat="false" ht="15" hidden="false" customHeight="true" outlineLevel="0" collapsed="false">
      <c r="A14" s="15" t="s">
        <v>50</v>
      </c>
      <c r="B14" s="16" t="n">
        <f aca="false">SUM(B10:B13)</f>
        <v>0</v>
      </c>
      <c r="C14" s="16" t="n">
        <f aca="false">SUM(C10:C13)</f>
        <v>0</v>
      </c>
      <c r="D14" s="16" t="n">
        <f aca="false">SUM(D10:D13)</f>
        <v>0</v>
      </c>
      <c r="E14" s="16" t="n">
        <f aca="false">SUM(E10:E13)</f>
        <v>0</v>
      </c>
      <c r="F14" s="16" t="n">
        <f aca="false">SUM(F10:F13)</f>
        <v>0</v>
      </c>
      <c r="G14" s="16" t="n">
        <f aca="false">SUM(G10:G13)</f>
        <v>10</v>
      </c>
      <c r="H14" s="16" t="n">
        <f aca="false">SUM(H10:H13)</f>
        <v>10</v>
      </c>
      <c r="I14" s="16" t="n">
        <f aca="false">SUM(I10:I13)</f>
        <v>10</v>
      </c>
      <c r="J14" s="16" t="n">
        <f aca="false">SUM(J10:J13)</f>
        <v>10</v>
      </c>
    </row>
    <row r="15" customFormat="false" ht="15" hidden="false" customHeight="false" outlineLevel="0" collapsed="false"/>
    <row r="16" customFormat="false" ht="15" hidden="false" customHeight="true" outlineLevel="0" collapsed="false">
      <c r="A16" s="5" t="s">
        <v>51</v>
      </c>
    </row>
    <row r="17" customFormat="false" ht="15" hidden="false" customHeight="true" outlineLevel="0" collapsed="false">
      <c r="A17" s="1" t="s">
        <v>52</v>
      </c>
      <c r="B17" s="14" t="n">
        <f aca="false">Assumptions!C9*Assumptions!C15/12*(1+(COLUMN()-2)/120)</f>
        <v>0</v>
      </c>
      <c r="C17" s="14" t="n">
        <f aca="false">Assumptions!C9*Assumptions!C15/12*(1+(COLUMN()-2)/120)</f>
        <v>0</v>
      </c>
      <c r="D17" s="14" t="n">
        <f aca="false">Assumptions!C9*Assumptions!C15/12*(1+(COLUMN()-2)/120)</f>
        <v>0</v>
      </c>
      <c r="E17" s="14" t="n">
        <f aca="false">Assumptions!C9*Assumptions!C15/12*(1+(COLUMN()-2)/120)</f>
        <v>0</v>
      </c>
      <c r="F17" s="14" t="n">
        <f aca="false">Assumptions!C9*Assumptions!C15/12*(1+(COLUMN()-2)/120)</f>
        <v>0</v>
      </c>
      <c r="G17" s="14" t="n">
        <f aca="false">Assumptions!C9*Assumptions!C15/12*(1+(COLUMN()-2)/120)</f>
        <v>0</v>
      </c>
      <c r="H17" s="14" t="n">
        <f aca="false">Assumptions!C9*Assumptions!C15/12*(1+(COLUMN()-2)/120)</f>
        <v>0</v>
      </c>
      <c r="I17" s="14" t="n">
        <f aca="false">Assumptions!C9*Assumptions!C15/12*(1+(COLUMN()-2)/120)</f>
        <v>0</v>
      </c>
      <c r="J17" s="14" t="n">
        <f aca="false">Assumptions!C9*Assumptions!C15/12*(1+(COLUMN()-2)/120)</f>
        <v>0</v>
      </c>
    </row>
    <row r="18" customFormat="false" ht="15" hidden="false" customHeight="true" outlineLevel="0" collapsed="false">
      <c r="A18" s="1" t="s">
        <v>53</v>
      </c>
      <c r="B18" s="14" t="n">
        <f aca="false">Assumptions!C17/12</f>
        <v>0.416666666666667</v>
      </c>
      <c r="C18" s="14" t="n">
        <f aca="false">Assumptions!C17/12</f>
        <v>0.416666666666667</v>
      </c>
      <c r="D18" s="14" t="n">
        <f aca="false">Assumptions!C17/12</f>
        <v>0.416666666666667</v>
      </c>
      <c r="E18" s="14" t="n">
        <f aca="false">Assumptions!C17/12</f>
        <v>0.416666666666667</v>
      </c>
      <c r="F18" s="14" t="n">
        <f aca="false">Assumptions!C17/12</f>
        <v>0.416666666666667</v>
      </c>
      <c r="G18" s="14" t="n">
        <f aca="false">Assumptions!C17/12</f>
        <v>0.416666666666667</v>
      </c>
      <c r="H18" s="14" t="n">
        <f aca="false">Assumptions!C17/12</f>
        <v>0.416666666666667</v>
      </c>
      <c r="I18" s="14" t="n">
        <f aca="false">Assumptions!C17/12</f>
        <v>0.416666666666667</v>
      </c>
      <c r="J18" s="14" t="n">
        <f aca="false">Assumptions!C17/12</f>
        <v>0.416666666666667</v>
      </c>
    </row>
    <row r="19" customFormat="false" ht="15" hidden="false" customHeight="true" outlineLevel="0" collapsed="false">
      <c r="A19" s="1" t="s">
        <v>54</v>
      </c>
      <c r="B19" s="14" t="n">
        <f aca="false">Assumptions!C19/12</f>
        <v>6.25</v>
      </c>
      <c r="C19" s="14" t="n">
        <f aca="false">Assumptions!C19/12</f>
        <v>6.25</v>
      </c>
      <c r="D19" s="14" t="n">
        <f aca="false">Assumptions!C19/12</f>
        <v>6.25</v>
      </c>
      <c r="E19" s="14" t="n">
        <f aca="false">Assumptions!C19/12</f>
        <v>6.25</v>
      </c>
      <c r="F19" s="14" t="n">
        <f aca="false">Assumptions!C19/12</f>
        <v>6.25</v>
      </c>
      <c r="G19" s="14" t="n">
        <f aca="false">Assumptions!C19/12</f>
        <v>6.25</v>
      </c>
      <c r="H19" s="14" t="n">
        <f aca="false">Assumptions!C19/12</f>
        <v>6.25</v>
      </c>
      <c r="I19" s="14" t="n">
        <f aca="false">Assumptions!C19/12</f>
        <v>6.25</v>
      </c>
      <c r="J19" s="14" t="n">
        <f aca="false">Assumptions!C19/12</f>
        <v>6.25</v>
      </c>
    </row>
    <row r="20" customFormat="false" ht="15" hidden="false" customHeight="true" outlineLevel="0" collapsed="false">
      <c r="A20" s="1" t="s">
        <v>55</v>
      </c>
      <c r="B20" s="14" t="n">
        <f aca="false">Assumptions!C18/4</f>
        <v>3</v>
      </c>
      <c r="C20" s="14" t="n">
        <f aca="false">Assumptions!C18/4</f>
        <v>3</v>
      </c>
      <c r="D20" s="14" t="n">
        <f aca="false">Assumptions!C18/4</f>
        <v>3</v>
      </c>
      <c r="E20" s="14" t="n">
        <f aca="false">Assumptions!C18/4</f>
        <v>3</v>
      </c>
      <c r="F20" s="14" t="n">
        <f aca="false">Assumptions!C18/4</f>
        <v>3</v>
      </c>
      <c r="G20" s="14" t="n">
        <f aca="false">Assumptions!C18/4</f>
        <v>3</v>
      </c>
      <c r="H20" s="14" t="n">
        <f aca="false">Assumptions!C18/4</f>
        <v>3</v>
      </c>
      <c r="I20" s="14" t="n">
        <f aca="false">Assumptions!C18/4</f>
        <v>3</v>
      </c>
      <c r="J20" s="14" t="n">
        <f aca="false">Assumptions!C18/4</f>
        <v>3</v>
      </c>
    </row>
    <row r="21" customFormat="false" ht="15" hidden="false" customHeight="true" outlineLevel="0" collapsed="false">
      <c r="A21" s="1" t="s">
        <v>56</v>
      </c>
      <c r="B21" s="14" t="n">
        <f aca="false">Assumptions!C20/12</f>
        <v>0</v>
      </c>
      <c r="C21" s="14" t="n">
        <f aca="false">Assumptions!C20/12</f>
        <v>0</v>
      </c>
      <c r="D21" s="14" t="n">
        <f aca="false">Assumptions!C20/12</f>
        <v>0</v>
      </c>
      <c r="E21" s="14" t="n">
        <f aca="false">Assumptions!C20/12</f>
        <v>0</v>
      </c>
      <c r="F21" s="14" t="n">
        <f aca="false">Assumptions!C20/12</f>
        <v>0</v>
      </c>
      <c r="G21" s="14" t="n">
        <f aca="false">Assumptions!C20/12</f>
        <v>0</v>
      </c>
      <c r="H21" s="14" t="n">
        <f aca="false">Assumptions!C20/12</f>
        <v>0</v>
      </c>
      <c r="I21" s="14" t="n">
        <f aca="false">Assumptions!C20/12</f>
        <v>0</v>
      </c>
      <c r="J21" s="14" t="n">
        <f aca="false">Assumptions!C20/12</f>
        <v>0</v>
      </c>
    </row>
    <row r="22" customFormat="false" ht="15" hidden="false" customHeight="true" outlineLevel="0" collapsed="false">
      <c r="A22" s="1" t="s">
        <v>57</v>
      </c>
      <c r="B22" s="14" t="n">
        <f aca="false">Assumptions!C20/12</f>
        <v>0</v>
      </c>
      <c r="C22" s="14" t="n">
        <f aca="false">Assumptions!C20/12</f>
        <v>0</v>
      </c>
      <c r="D22" s="14" t="n">
        <f aca="false">Assumptions!C20/12</f>
        <v>0</v>
      </c>
      <c r="E22" s="14" t="n">
        <f aca="false">Assumptions!C20/12</f>
        <v>0</v>
      </c>
      <c r="F22" s="14" t="n">
        <f aca="false">Assumptions!C20/12</f>
        <v>0</v>
      </c>
      <c r="G22" s="14" t="n">
        <f aca="false">Assumptions!C20/12</f>
        <v>0</v>
      </c>
      <c r="H22" s="14" t="n">
        <f aca="false">Assumptions!C20/12</f>
        <v>0</v>
      </c>
      <c r="I22" s="14" t="n">
        <f aca="false">Assumptions!C20/12</f>
        <v>0</v>
      </c>
      <c r="J22" s="14" t="n">
        <f aca="false">Assumptions!C20/12</f>
        <v>0</v>
      </c>
    </row>
    <row r="23" customFormat="false" ht="15" hidden="false" customHeight="true" outlineLevel="0" collapsed="false">
      <c r="A23" s="1" t="s">
        <v>58</v>
      </c>
      <c r="B23" s="14" t="n">
        <f aca="false">Assumptions!C21/12</f>
        <v>0</v>
      </c>
      <c r="C23" s="14" t="n">
        <f aca="false">Assumptions!C21/12</f>
        <v>0</v>
      </c>
      <c r="D23" s="14" t="n">
        <f aca="false">Assumptions!C21/12</f>
        <v>0</v>
      </c>
      <c r="E23" s="14" t="n">
        <f aca="false">Assumptions!C21/12</f>
        <v>0</v>
      </c>
      <c r="F23" s="14" t="n">
        <f aca="false">Assumptions!C21/12</f>
        <v>0</v>
      </c>
      <c r="G23" s="14" t="n">
        <f aca="false">Assumptions!C21/12</f>
        <v>0</v>
      </c>
      <c r="H23" s="14" t="n">
        <f aca="false">Assumptions!C21/12</f>
        <v>0</v>
      </c>
      <c r="I23" s="14" t="n">
        <f aca="false">Assumptions!C21/12</f>
        <v>0</v>
      </c>
      <c r="J23" s="14" t="n">
        <f aca="false">Assumptions!C21/12</f>
        <v>0</v>
      </c>
    </row>
    <row r="24" customFormat="false" ht="15" hidden="false" customHeight="true" outlineLevel="0" collapsed="false">
      <c r="A24" s="1" t="s">
        <v>59</v>
      </c>
      <c r="B24" s="14" t="n">
        <f aca="false">Assumptions!C22/12</f>
        <v>10</v>
      </c>
      <c r="C24" s="14" t="n">
        <f aca="false">Assumptions!C22/12</f>
        <v>10</v>
      </c>
      <c r="D24" s="14" t="n">
        <f aca="false">Assumptions!C22/12</f>
        <v>10</v>
      </c>
      <c r="E24" s="14" t="n">
        <f aca="false">Assumptions!C22/12</f>
        <v>10</v>
      </c>
      <c r="F24" s="14" t="n">
        <f aca="false">Assumptions!C22/12</f>
        <v>10</v>
      </c>
      <c r="G24" s="14" t="n">
        <f aca="false">Assumptions!C22/12</f>
        <v>10</v>
      </c>
      <c r="H24" s="14" t="n">
        <f aca="false">Assumptions!C22/12</f>
        <v>10</v>
      </c>
      <c r="I24" s="14" t="n">
        <f aca="false">Assumptions!C22/12</f>
        <v>10</v>
      </c>
      <c r="J24" s="14" t="n">
        <f aca="false">Assumptions!C22/12</f>
        <v>10</v>
      </c>
    </row>
    <row r="25" customFormat="false" ht="15" hidden="false" customHeight="true" outlineLevel="0" collapsed="false">
      <c r="A25" s="1" t="s">
        <v>60</v>
      </c>
      <c r="B25" s="14" t="n">
        <f aca="false">B7*1000*Assumptions!C25</f>
        <v>0</v>
      </c>
      <c r="C25" s="14" t="n">
        <f aca="false">C7*1000*Assumptions!C25</f>
        <v>0</v>
      </c>
      <c r="D25" s="14" t="n">
        <f aca="false">D7*1000*Assumptions!C25</f>
        <v>0</v>
      </c>
      <c r="E25" s="14" t="n">
        <f aca="false">E7*1000*Assumptions!C25</f>
        <v>0</v>
      </c>
      <c r="F25" s="14" t="n">
        <f aca="false">F7*1000*Assumptions!C25</f>
        <v>0</v>
      </c>
      <c r="G25" s="14" t="n">
        <f aca="false">G7*1000*Assumptions!C25</f>
        <v>0</v>
      </c>
      <c r="H25" s="14" t="n">
        <f aca="false">H7*1000*Assumptions!C25</f>
        <v>0</v>
      </c>
      <c r="I25" s="14" t="n">
        <f aca="false">I7*1000*Assumptions!C25</f>
        <v>0</v>
      </c>
      <c r="J25" s="14" t="n">
        <f aca="false">J7*1000*Assumptions!C25</f>
        <v>0</v>
      </c>
    </row>
    <row r="26" customFormat="false" ht="15" hidden="false" customHeight="true" outlineLevel="0" collapsed="false">
      <c r="A26" s="15" t="s">
        <v>61</v>
      </c>
      <c r="B26" s="16" t="n">
        <f aca="false">SUM(B17:B25)</f>
        <v>19.6666666666667</v>
      </c>
      <c r="C26" s="16" t="n">
        <f aca="false">SUM(C17:C25)</f>
        <v>19.6666666666667</v>
      </c>
      <c r="D26" s="16" t="n">
        <f aca="false">SUM(D17:D25)</f>
        <v>19.6666666666667</v>
      </c>
      <c r="E26" s="16" t="n">
        <f aca="false">SUM(E17:E25)</f>
        <v>19.6666666666667</v>
      </c>
      <c r="F26" s="16" t="n">
        <f aca="false">SUM(F17:F25)</f>
        <v>19.6666666666667</v>
      </c>
      <c r="G26" s="16" t="n">
        <f aca="false">SUM(G17:G25)</f>
        <v>19.6666666666667</v>
      </c>
      <c r="H26" s="16" t="n">
        <f aca="false">SUM(H17:H25)</f>
        <v>19.6666666666667</v>
      </c>
      <c r="I26" s="16" t="n">
        <f aca="false">SUM(I17:I25)</f>
        <v>19.6666666666667</v>
      </c>
      <c r="J26" s="16" t="n">
        <f aca="false">SUM(J17:J25)</f>
        <v>19.6666666666667</v>
      </c>
    </row>
    <row r="27" customFormat="false" ht="15" hidden="false" customHeight="false" outlineLevel="0" collapsed="false"/>
    <row r="28" customFormat="false" ht="15" hidden="false" customHeight="true" outlineLevel="0" collapsed="false">
      <c r="A28" s="17" t="s">
        <v>62</v>
      </c>
      <c r="B28" s="18" t="n">
        <f aca="false">B14-B26</f>
        <v>-19.6666666666667</v>
      </c>
      <c r="C28" s="18" t="n">
        <f aca="false">C14-C26</f>
        <v>-19.6666666666667</v>
      </c>
      <c r="D28" s="18" t="n">
        <f aca="false">D14-D26</f>
        <v>-19.6666666666667</v>
      </c>
      <c r="E28" s="18" t="n">
        <f aca="false">E14-E26</f>
        <v>-19.6666666666667</v>
      </c>
      <c r="F28" s="18" t="n">
        <f aca="false">F14-F26</f>
        <v>-19.6666666666667</v>
      </c>
      <c r="G28" s="18" t="n">
        <f aca="false">G14-G26</f>
        <v>-9.66666666666667</v>
      </c>
      <c r="H28" s="18" t="n">
        <f aca="false">H14-H26</f>
        <v>-9.66666666666667</v>
      </c>
      <c r="I28" s="18" t="n">
        <f aca="false">I14-I26</f>
        <v>-9.66666666666667</v>
      </c>
      <c r="J28" s="18" t="n">
        <f aca="false">J14-J26</f>
        <v>-9.66666666666667</v>
      </c>
    </row>
    <row r="29" customFormat="false" ht="15" hidden="false" customHeight="true" outlineLevel="0" collapsed="false">
      <c r="A29" s="1" t="s">
        <v>63</v>
      </c>
      <c r="B29" s="19" t="n">
        <f aca="false">IF(B14=0,0,B28/B14)</f>
        <v>0</v>
      </c>
      <c r="C29" s="19" t="n">
        <f aca="false">IF(C14=0,0,C28/C14)</f>
        <v>0</v>
      </c>
      <c r="D29" s="19" t="n">
        <f aca="false">IF(D14=0,0,D28/D14)</f>
        <v>0</v>
      </c>
      <c r="E29" s="19" t="n">
        <f aca="false">IF(E14=0,0,E28/E14)</f>
        <v>0</v>
      </c>
      <c r="F29" s="19" t="n">
        <f aca="false">IF(F14=0,0,F28/F14)</f>
        <v>0</v>
      </c>
      <c r="G29" s="19" t="n">
        <f aca="false">IF(G14=0,0,G28/G14)</f>
        <v>-0.966666666666667</v>
      </c>
      <c r="H29" s="19" t="n">
        <f aca="false">IF(H14=0,0,H28/H14)</f>
        <v>-0.966666666666667</v>
      </c>
      <c r="I29" s="19" t="n">
        <f aca="false">IF(I14=0,0,I28/I14)</f>
        <v>-0.966666666666667</v>
      </c>
      <c r="J29" s="19" t="n">
        <f aca="false">IF(J14=0,0,J28/J14)</f>
        <v>-0.966666666666667</v>
      </c>
    </row>
    <row r="31" customFormat="false" ht="15" hidden="false" customHeight="false" outlineLevel="0" collapsed="false">
      <c r="A31" s="10" t="s">
        <v>30</v>
      </c>
    </row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10" min="2" style="1" width="15"/>
  </cols>
  <sheetData>
    <row r="1" customFormat="false" ht="15" hidden="false" customHeight="true" outlineLevel="0" collapsed="false">
      <c r="A1" s="11" t="s">
        <v>64</v>
      </c>
      <c r="B1" s="11"/>
      <c r="C1" s="11"/>
      <c r="D1" s="11"/>
      <c r="E1" s="11"/>
      <c r="F1" s="11"/>
      <c r="G1" s="11"/>
      <c r="H1" s="11"/>
      <c r="I1" s="11"/>
      <c r="J1" s="11"/>
    </row>
    <row r="2" customFormat="false" ht="15" hidden="false" customHeight="false" outlineLevel="0" collapsed="false"/>
    <row r="3" customFormat="false" ht="15" hidden="false" customHeight="true" outlineLevel="0" collapsed="false">
      <c r="A3" s="12" t="s">
        <v>32</v>
      </c>
      <c r="B3" s="13" t="s">
        <v>33</v>
      </c>
      <c r="C3" s="13" t="s">
        <v>34</v>
      </c>
      <c r="D3" s="13" t="s">
        <v>35</v>
      </c>
      <c r="E3" s="13" t="s">
        <v>36</v>
      </c>
      <c r="F3" s="13" t="s">
        <v>37</v>
      </c>
      <c r="G3" s="13" t="s">
        <v>38</v>
      </c>
      <c r="H3" s="13" t="s">
        <v>39</v>
      </c>
      <c r="I3" s="13" t="s">
        <v>40</v>
      </c>
      <c r="J3" s="13" t="s">
        <v>41</v>
      </c>
    </row>
    <row r="4" customFormat="false" ht="15" hidden="false" customHeight="false" outlineLevel="0" collapsed="false"/>
    <row r="5" customFormat="false" ht="15" hidden="false" customHeight="true" outlineLevel="0" collapsed="false">
      <c r="A5" s="5" t="s">
        <v>42</v>
      </c>
    </row>
    <row r="6" customFormat="false" ht="15" hidden="false" customHeight="true" outlineLevel="0" collapsed="false">
      <c r="A6" s="1" t="s">
        <v>43</v>
      </c>
      <c r="B6" s="14" t="n">
        <f aca="false">Assumptions!B5/12</f>
        <v>0</v>
      </c>
      <c r="C6" s="14" t="n">
        <f aca="false">C5*1.05</f>
        <v>0</v>
      </c>
      <c r="D6" s="14" t="n">
        <f aca="false">D5*1.05</f>
        <v>0</v>
      </c>
      <c r="E6" s="14" t="n">
        <f aca="false">E5*1.05</f>
        <v>0</v>
      </c>
      <c r="F6" s="14" t="n">
        <f aca="false">F5*1.05</f>
        <v>0</v>
      </c>
      <c r="G6" s="14" t="n">
        <f aca="false">G5*1.05</f>
        <v>0</v>
      </c>
      <c r="H6" s="14" t="n">
        <f aca="false">H5*1.05</f>
        <v>0</v>
      </c>
      <c r="I6" s="14" t="n">
        <f aca="false">I5*1.05</f>
        <v>0</v>
      </c>
      <c r="J6" s="14" t="n">
        <f aca="false">J5*1.05</f>
        <v>0</v>
      </c>
    </row>
    <row r="7" customFormat="false" ht="15" hidden="false" customHeight="true" outlineLevel="0" collapsed="false">
      <c r="A7" s="1" t="s">
        <v>44</v>
      </c>
      <c r="B7" s="14" t="n">
        <f aca="false">(B6+Assumptions!B5/24)/2</f>
        <v>0</v>
      </c>
      <c r="C7" s="14" t="n">
        <f aca="false">(C6+B6)/2</f>
        <v>0</v>
      </c>
      <c r="D7" s="14" t="n">
        <f aca="false">(D6+C6)/2</f>
        <v>0</v>
      </c>
      <c r="E7" s="14" t="n">
        <f aca="false">(E6+D6)/2</f>
        <v>0</v>
      </c>
      <c r="F7" s="14" t="n">
        <f aca="false">(F6+E6)/2</f>
        <v>0</v>
      </c>
      <c r="G7" s="14" t="n">
        <f aca="false">(G6+F6)/2</f>
        <v>0</v>
      </c>
      <c r="H7" s="14" t="n">
        <f aca="false">(H6+G6)/2</f>
        <v>0</v>
      </c>
      <c r="I7" s="14" t="n">
        <f aca="false">(I6+H6)/2</f>
        <v>0</v>
      </c>
      <c r="J7" s="14" t="n">
        <f aca="false">(J6+I6)/2</f>
        <v>0</v>
      </c>
    </row>
    <row r="8" customFormat="false" ht="15" hidden="false" customHeight="false" outlineLevel="0" collapsed="false"/>
    <row r="9" customFormat="false" ht="15" hidden="false" customHeight="true" outlineLevel="0" collapsed="false">
      <c r="A9" s="5" t="s">
        <v>45</v>
      </c>
    </row>
    <row r="10" customFormat="false" ht="15" hidden="false" customHeight="true" outlineLevel="0" collapsed="false">
      <c r="A10" s="1" t="s">
        <v>46</v>
      </c>
      <c r="B10" s="14" t="n">
        <f aca="false">B7*1000*Assumptions!B11*Assumptions!B10/10000</f>
        <v>0</v>
      </c>
      <c r="C10" s="14" t="n">
        <f aca="false">C7*1000*Assumptions!B11*Assumptions!B10/10000</f>
        <v>0</v>
      </c>
      <c r="D10" s="14" t="n">
        <f aca="false">D7*1000*Assumptions!B11*Assumptions!B10/10000</f>
        <v>0</v>
      </c>
      <c r="E10" s="14" t="n">
        <f aca="false">E7*1000*Assumptions!B11*Assumptions!B10/10000</f>
        <v>0</v>
      </c>
      <c r="F10" s="14" t="n">
        <f aca="false">F7*1000*Assumptions!B11*Assumptions!B10/10000</f>
        <v>0</v>
      </c>
      <c r="G10" s="14" t="n">
        <f aca="false">G7*1000*Assumptions!B11*Assumptions!B10/10000</f>
        <v>0</v>
      </c>
      <c r="H10" s="14" t="n">
        <f aca="false">H7*1000*Assumptions!B11*Assumptions!B10/10000</f>
        <v>0</v>
      </c>
      <c r="I10" s="14" t="n">
        <f aca="false">I7*1000*Assumptions!B11*Assumptions!B10/10000</f>
        <v>0</v>
      </c>
      <c r="J10" s="14" t="n">
        <f aca="false">J7*1000*Assumptions!B11*Assumptions!B10/10000</f>
        <v>0</v>
      </c>
    </row>
    <row r="11" customFormat="false" ht="15" hidden="false" customHeight="true" outlineLevel="0" collapsed="false">
      <c r="A11" s="1" t="s">
        <v>47</v>
      </c>
      <c r="B11" s="14" t="n">
        <f aca="false">B7*1000*Assumptions!B12/12</f>
        <v>0</v>
      </c>
      <c r="C11" s="14" t="n">
        <f aca="false">C7*1000*Assumptions!B12/12</f>
        <v>0</v>
      </c>
      <c r="D11" s="14" t="n">
        <f aca="false">D7*1000*Assumptions!B12/12</f>
        <v>0</v>
      </c>
      <c r="E11" s="14" t="n">
        <f aca="false">E7*1000*Assumptions!B12/12</f>
        <v>0</v>
      </c>
      <c r="F11" s="14" t="n">
        <f aca="false">F7*1000*Assumptions!B12/12</f>
        <v>0</v>
      </c>
      <c r="G11" s="14" t="n">
        <f aca="false">G7*1000*Assumptions!B12/12</f>
        <v>0</v>
      </c>
      <c r="H11" s="14" t="n">
        <f aca="false">H7*1000*Assumptions!B12/12</f>
        <v>0</v>
      </c>
      <c r="I11" s="14" t="n">
        <f aca="false">I7*1000*Assumptions!B12/12</f>
        <v>0</v>
      </c>
      <c r="J11" s="14" t="n">
        <f aca="false">J7*1000*Assumptions!B12/12</f>
        <v>0</v>
      </c>
    </row>
    <row r="12" customFormat="false" ht="15" hidden="false" customHeight="true" outlineLevel="0" collapsed="false">
      <c r="A12" s="1" t="s">
        <v>48</v>
      </c>
      <c r="B12" s="14" t="n">
        <f aca="false">B7*1000*Assumptions!B13/10000</f>
        <v>0</v>
      </c>
      <c r="C12" s="14" t="n">
        <f aca="false">C7*1000*Assumptions!B13/10000</f>
        <v>0</v>
      </c>
      <c r="D12" s="14" t="n">
        <f aca="false">D7*1000*Assumptions!B13/10000</f>
        <v>0</v>
      </c>
      <c r="E12" s="14" t="n">
        <f aca="false">E7*1000*Assumptions!B13/10000</f>
        <v>0</v>
      </c>
      <c r="F12" s="14" t="n">
        <f aca="false">F7*1000*Assumptions!B13/10000</f>
        <v>0</v>
      </c>
      <c r="G12" s="14" t="n">
        <f aca="false">G7*1000*Assumptions!B13/10000</f>
        <v>0</v>
      </c>
      <c r="H12" s="14" t="n">
        <f aca="false">H7*1000*Assumptions!B13/10000</f>
        <v>0</v>
      </c>
      <c r="I12" s="14" t="n">
        <f aca="false">I7*1000*Assumptions!B13/10000</f>
        <v>0</v>
      </c>
      <c r="J12" s="14" t="n">
        <f aca="false">J7*1000*Assumptions!B13/10000</f>
        <v>0</v>
      </c>
    </row>
    <row r="13" customFormat="false" ht="15" hidden="false" customHeight="true" outlineLevel="0" collapsed="false">
      <c r="A13" s="1" t="s">
        <v>49</v>
      </c>
      <c r="B13" s="14" t="n">
        <v>0</v>
      </c>
      <c r="C13" s="14" t="n">
        <v>0</v>
      </c>
      <c r="D13" s="14" t="n">
        <v>0</v>
      </c>
      <c r="E13" s="14" t="n">
        <v>0</v>
      </c>
      <c r="F13" s="14" t="n">
        <v>0</v>
      </c>
      <c r="G13" s="14" t="n">
        <v>10</v>
      </c>
      <c r="H13" s="14" t="n">
        <v>10</v>
      </c>
      <c r="I13" s="14" t="n">
        <v>10</v>
      </c>
      <c r="J13" s="14" t="n">
        <v>10</v>
      </c>
    </row>
    <row r="14" customFormat="false" ht="15" hidden="false" customHeight="true" outlineLevel="0" collapsed="false">
      <c r="A14" s="15" t="s">
        <v>50</v>
      </c>
      <c r="B14" s="16" t="n">
        <f aca="false">SUM(B10:B13)</f>
        <v>0</v>
      </c>
      <c r="C14" s="16" t="n">
        <f aca="false">SUM(C10:C13)</f>
        <v>0</v>
      </c>
      <c r="D14" s="16" t="n">
        <f aca="false">SUM(D10:D13)</f>
        <v>0</v>
      </c>
      <c r="E14" s="16" t="n">
        <f aca="false">SUM(E10:E13)</f>
        <v>0</v>
      </c>
      <c r="F14" s="16" t="n">
        <f aca="false">SUM(F10:F13)</f>
        <v>0</v>
      </c>
      <c r="G14" s="16" t="n">
        <f aca="false">SUM(G10:G13)</f>
        <v>10</v>
      </c>
      <c r="H14" s="16" t="n">
        <f aca="false">SUM(H10:H13)</f>
        <v>10</v>
      </c>
      <c r="I14" s="16" t="n">
        <f aca="false">SUM(I10:I13)</f>
        <v>10</v>
      </c>
      <c r="J14" s="16" t="n">
        <f aca="false">SUM(J10:J13)</f>
        <v>10</v>
      </c>
    </row>
    <row r="15" customFormat="false" ht="15" hidden="false" customHeight="false" outlineLevel="0" collapsed="false"/>
    <row r="16" customFormat="false" ht="15" hidden="false" customHeight="true" outlineLevel="0" collapsed="false">
      <c r="A16" s="5" t="s">
        <v>51</v>
      </c>
    </row>
    <row r="17" customFormat="false" ht="15" hidden="false" customHeight="true" outlineLevel="0" collapsed="false">
      <c r="A17" s="1" t="s">
        <v>52</v>
      </c>
      <c r="B17" s="14" t="n">
        <f aca="false">Assumptions!B9*Assumptions!B15/12*(1+(COLUMN()-2)/120)</f>
        <v>0</v>
      </c>
      <c r="C17" s="14" t="n">
        <f aca="false">Assumptions!B9*Assumptions!B15/12*(1+(COLUMN()-2)/120)</f>
        <v>0</v>
      </c>
      <c r="D17" s="14" t="n">
        <f aca="false">Assumptions!B9*Assumptions!B15/12*(1+(COLUMN()-2)/120)</f>
        <v>0</v>
      </c>
      <c r="E17" s="14" t="n">
        <f aca="false">Assumptions!B9*Assumptions!B15/12*(1+(COLUMN()-2)/120)</f>
        <v>0</v>
      </c>
      <c r="F17" s="14" t="n">
        <f aca="false">Assumptions!B9*Assumptions!B15/12*(1+(COLUMN()-2)/120)</f>
        <v>0</v>
      </c>
      <c r="G17" s="14" t="n">
        <f aca="false">Assumptions!B9*Assumptions!B15/12*(1+(COLUMN()-2)/120)</f>
        <v>0</v>
      </c>
      <c r="H17" s="14" t="n">
        <f aca="false">Assumptions!B9*Assumptions!B15/12*(1+(COLUMN()-2)/120)</f>
        <v>0</v>
      </c>
      <c r="I17" s="14" t="n">
        <f aca="false">Assumptions!B9*Assumptions!B15/12*(1+(COLUMN()-2)/120)</f>
        <v>0</v>
      </c>
      <c r="J17" s="14" t="n">
        <f aca="false">Assumptions!B9*Assumptions!B15/12*(1+(COLUMN()-2)/120)</f>
        <v>0</v>
      </c>
    </row>
    <row r="18" customFormat="false" ht="15" hidden="false" customHeight="true" outlineLevel="0" collapsed="false">
      <c r="A18" s="1" t="s">
        <v>53</v>
      </c>
      <c r="B18" s="14" t="n">
        <f aca="false">Assumptions!B17/12</f>
        <v>0.25</v>
      </c>
      <c r="C18" s="14" t="n">
        <f aca="false">Assumptions!B17/12</f>
        <v>0.25</v>
      </c>
      <c r="D18" s="14" t="n">
        <f aca="false">Assumptions!B17/12</f>
        <v>0.25</v>
      </c>
      <c r="E18" s="14" t="n">
        <f aca="false">Assumptions!B17/12</f>
        <v>0.25</v>
      </c>
      <c r="F18" s="14" t="n">
        <f aca="false">Assumptions!B17/12</f>
        <v>0.25</v>
      </c>
      <c r="G18" s="14" t="n">
        <f aca="false">Assumptions!B17/12</f>
        <v>0.25</v>
      </c>
      <c r="H18" s="14" t="n">
        <f aca="false">Assumptions!B17/12</f>
        <v>0.25</v>
      </c>
      <c r="I18" s="14" t="n">
        <f aca="false">Assumptions!B17/12</f>
        <v>0.25</v>
      </c>
      <c r="J18" s="14" t="n">
        <f aca="false">Assumptions!B17/12</f>
        <v>0.25</v>
      </c>
    </row>
    <row r="19" customFormat="false" ht="15" hidden="false" customHeight="true" outlineLevel="0" collapsed="false">
      <c r="A19" s="1" t="s">
        <v>54</v>
      </c>
      <c r="B19" s="14" t="n">
        <f aca="false">Assumptions!B19/12</f>
        <v>5.41666666666667</v>
      </c>
      <c r="C19" s="14" t="n">
        <f aca="false">Assumptions!B19/12</f>
        <v>5.41666666666667</v>
      </c>
      <c r="D19" s="14" t="n">
        <f aca="false">Assumptions!B19/12</f>
        <v>5.41666666666667</v>
      </c>
      <c r="E19" s="14" t="n">
        <f aca="false">Assumptions!B19/12</f>
        <v>5.41666666666667</v>
      </c>
      <c r="F19" s="14" t="n">
        <f aca="false">Assumptions!B19/12</f>
        <v>5.41666666666667</v>
      </c>
      <c r="G19" s="14" t="n">
        <f aca="false">Assumptions!B19/12</f>
        <v>5.41666666666667</v>
      </c>
      <c r="H19" s="14" t="n">
        <f aca="false">Assumptions!B19/12</f>
        <v>5.41666666666667</v>
      </c>
      <c r="I19" s="14" t="n">
        <f aca="false">Assumptions!B19/12</f>
        <v>5.41666666666667</v>
      </c>
      <c r="J19" s="14" t="n">
        <f aca="false">Assumptions!B19/12</f>
        <v>5.41666666666667</v>
      </c>
    </row>
    <row r="20" customFormat="false" ht="15" hidden="false" customHeight="true" outlineLevel="0" collapsed="false">
      <c r="A20" s="1" t="s">
        <v>55</v>
      </c>
      <c r="B20" s="14" t="n">
        <f aca="false">Assumptions!B18/4</f>
        <v>1.25</v>
      </c>
      <c r="C20" s="14" t="n">
        <f aca="false">Assumptions!B18/4</f>
        <v>1.25</v>
      </c>
      <c r="D20" s="14" t="n">
        <f aca="false">Assumptions!B18/4</f>
        <v>1.25</v>
      </c>
      <c r="E20" s="14" t="n">
        <f aca="false">Assumptions!B18/4</f>
        <v>1.25</v>
      </c>
      <c r="F20" s="14" t="n">
        <f aca="false">Assumptions!B18/4</f>
        <v>1.25</v>
      </c>
      <c r="G20" s="14" t="n">
        <f aca="false">Assumptions!B18/4</f>
        <v>1.25</v>
      </c>
      <c r="H20" s="14" t="n">
        <f aca="false">Assumptions!B18/4</f>
        <v>1.25</v>
      </c>
      <c r="I20" s="14" t="n">
        <f aca="false">Assumptions!B18/4</f>
        <v>1.25</v>
      </c>
      <c r="J20" s="14" t="n">
        <f aca="false">Assumptions!B18/4</f>
        <v>1.25</v>
      </c>
    </row>
    <row r="21" customFormat="false" ht="15" hidden="false" customHeight="true" outlineLevel="0" collapsed="false">
      <c r="A21" s="1" t="s">
        <v>56</v>
      </c>
      <c r="B21" s="14" t="n">
        <f aca="false">Assumptions!B20/12</f>
        <v>0</v>
      </c>
      <c r="C21" s="14" t="n">
        <f aca="false">Assumptions!B20/12</f>
        <v>0</v>
      </c>
      <c r="D21" s="14" t="n">
        <f aca="false">Assumptions!B20/12</f>
        <v>0</v>
      </c>
      <c r="E21" s="14" t="n">
        <f aca="false">Assumptions!B20/12</f>
        <v>0</v>
      </c>
      <c r="F21" s="14" t="n">
        <f aca="false">Assumptions!B20/12</f>
        <v>0</v>
      </c>
      <c r="G21" s="14" t="n">
        <f aca="false">Assumptions!B20/12</f>
        <v>0</v>
      </c>
      <c r="H21" s="14" t="n">
        <f aca="false">Assumptions!B20/12</f>
        <v>0</v>
      </c>
      <c r="I21" s="14" t="n">
        <f aca="false">Assumptions!B20/12</f>
        <v>0</v>
      </c>
      <c r="J21" s="14" t="n">
        <f aca="false">Assumptions!B20/12</f>
        <v>0</v>
      </c>
    </row>
    <row r="22" customFormat="false" ht="15" hidden="false" customHeight="true" outlineLevel="0" collapsed="false">
      <c r="A22" s="1" t="s">
        <v>57</v>
      </c>
      <c r="B22" s="14" t="n">
        <f aca="false">Assumptions!B20/12</f>
        <v>0</v>
      </c>
      <c r="C22" s="14" t="n">
        <f aca="false">Assumptions!B20/12</f>
        <v>0</v>
      </c>
      <c r="D22" s="14" t="n">
        <f aca="false">Assumptions!B20/12</f>
        <v>0</v>
      </c>
      <c r="E22" s="14" t="n">
        <f aca="false">Assumptions!B20/12</f>
        <v>0</v>
      </c>
      <c r="F22" s="14" t="n">
        <f aca="false">Assumptions!B20/12</f>
        <v>0</v>
      </c>
      <c r="G22" s="14" t="n">
        <f aca="false">Assumptions!B20/12</f>
        <v>0</v>
      </c>
      <c r="H22" s="14" t="n">
        <f aca="false">Assumptions!B20/12</f>
        <v>0</v>
      </c>
      <c r="I22" s="14" t="n">
        <f aca="false">Assumptions!B20/12</f>
        <v>0</v>
      </c>
      <c r="J22" s="14" t="n">
        <f aca="false">Assumptions!B20/12</f>
        <v>0</v>
      </c>
    </row>
    <row r="23" customFormat="false" ht="15" hidden="false" customHeight="true" outlineLevel="0" collapsed="false">
      <c r="A23" s="1" t="s">
        <v>58</v>
      </c>
      <c r="B23" s="14" t="n">
        <f aca="false">Assumptions!B21/12</f>
        <v>0</v>
      </c>
      <c r="C23" s="14" t="n">
        <f aca="false">Assumptions!B21/12</f>
        <v>0</v>
      </c>
      <c r="D23" s="14" t="n">
        <f aca="false">Assumptions!B21/12</f>
        <v>0</v>
      </c>
      <c r="E23" s="14" t="n">
        <f aca="false">Assumptions!B21/12</f>
        <v>0</v>
      </c>
      <c r="F23" s="14" t="n">
        <f aca="false">Assumptions!B21/12</f>
        <v>0</v>
      </c>
      <c r="G23" s="14" t="n">
        <f aca="false">Assumptions!B21/12</f>
        <v>0</v>
      </c>
      <c r="H23" s="14" t="n">
        <f aca="false">Assumptions!B21/12</f>
        <v>0</v>
      </c>
      <c r="I23" s="14" t="n">
        <f aca="false">Assumptions!B21/12</f>
        <v>0</v>
      </c>
      <c r="J23" s="14" t="n">
        <f aca="false">Assumptions!B21/12</f>
        <v>0</v>
      </c>
    </row>
    <row r="24" customFormat="false" ht="15" hidden="false" customHeight="true" outlineLevel="0" collapsed="false">
      <c r="A24" s="1" t="s">
        <v>59</v>
      </c>
      <c r="B24" s="14" t="n">
        <f aca="false">Assumptions!B22/12</f>
        <v>6.66666666666667</v>
      </c>
      <c r="C24" s="14" t="n">
        <f aca="false">Assumptions!B22/12</f>
        <v>6.66666666666667</v>
      </c>
      <c r="D24" s="14" t="n">
        <f aca="false">Assumptions!B22/12</f>
        <v>6.66666666666667</v>
      </c>
      <c r="E24" s="14" t="n">
        <f aca="false">Assumptions!B22/12</f>
        <v>6.66666666666667</v>
      </c>
      <c r="F24" s="14" t="n">
        <f aca="false">Assumptions!B22/12</f>
        <v>6.66666666666667</v>
      </c>
      <c r="G24" s="14" t="n">
        <f aca="false">Assumptions!B22/12</f>
        <v>6.66666666666667</v>
      </c>
      <c r="H24" s="14" t="n">
        <f aca="false">Assumptions!B22/12</f>
        <v>6.66666666666667</v>
      </c>
      <c r="I24" s="14" t="n">
        <f aca="false">Assumptions!B22/12</f>
        <v>6.66666666666667</v>
      </c>
      <c r="J24" s="14" t="n">
        <f aca="false">Assumptions!B22/12</f>
        <v>6.66666666666667</v>
      </c>
    </row>
    <row r="25" customFormat="false" ht="15" hidden="false" customHeight="true" outlineLevel="0" collapsed="false">
      <c r="A25" s="1" t="s">
        <v>60</v>
      </c>
      <c r="B25" s="14" t="n">
        <f aca="false">B7*1000*Assumptions!B25</f>
        <v>0</v>
      </c>
      <c r="C25" s="14" t="n">
        <f aca="false">C7*1000*Assumptions!B25</f>
        <v>0</v>
      </c>
      <c r="D25" s="14" t="n">
        <f aca="false">D7*1000*Assumptions!B25</f>
        <v>0</v>
      </c>
      <c r="E25" s="14" t="n">
        <f aca="false">E7*1000*Assumptions!B25</f>
        <v>0</v>
      </c>
      <c r="F25" s="14" t="n">
        <f aca="false">F7*1000*Assumptions!B25</f>
        <v>0</v>
      </c>
      <c r="G25" s="14" t="n">
        <f aca="false">G7*1000*Assumptions!B25</f>
        <v>0</v>
      </c>
      <c r="H25" s="14" t="n">
        <f aca="false">H7*1000*Assumptions!B25</f>
        <v>0</v>
      </c>
      <c r="I25" s="14" t="n">
        <f aca="false">I7*1000*Assumptions!B25</f>
        <v>0</v>
      </c>
      <c r="J25" s="14" t="n">
        <f aca="false">J7*1000*Assumptions!B25</f>
        <v>0</v>
      </c>
    </row>
    <row r="26" customFormat="false" ht="15" hidden="false" customHeight="true" outlineLevel="0" collapsed="false">
      <c r="A26" s="15" t="s">
        <v>61</v>
      </c>
      <c r="B26" s="16" t="n">
        <f aca="false">SUM(B17:B25)</f>
        <v>13.5833333333333</v>
      </c>
      <c r="C26" s="16" t="n">
        <f aca="false">SUM(C17:C25)</f>
        <v>13.5833333333333</v>
      </c>
      <c r="D26" s="16" t="n">
        <f aca="false">SUM(D17:D25)</f>
        <v>13.5833333333333</v>
      </c>
      <c r="E26" s="16" t="n">
        <f aca="false">SUM(E17:E25)</f>
        <v>13.5833333333333</v>
      </c>
      <c r="F26" s="16" t="n">
        <f aca="false">SUM(F17:F25)</f>
        <v>13.5833333333333</v>
      </c>
      <c r="G26" s="16" t="n">
        <f aca="false">SUM(G17:G25)</f>
        <v>13.5833333333333</v>
      </c>
      <c r="H26" s="16" t="n">
        <f aca="false">SUM(H17:H25)</f>
        <v>13.5833333333333</v>
      </c>
      <c r="I26" s="16" t="n">
        <f aca="false">SUM(I17:I25)</f>
        <v>13.5833333333333</v>
      </c>
      <c r="J26" s="16" t="n">
        <f aca="false">SUM(J17:J25)</f>
        <v>13.5833333333333</v>
      </c>
    </row>
    <row r="27" customFormat="false" ht="15" hidden="false" customHeight="false" outlineLevel="0" collapsed="false"/>
    <row r="28" customFormat="false" ht="15" hidden="false" customHeight="true" outlineLevel="0" collapsed="false">
      <c r="A28" s="17" t="s">
        <v>62</v>
      </c>
      <c r="B28" s="18" t="n">
        <f aca="false">B14-B26</f>
        <v>-13.5833333333333</v>
      </c>
      <c r="C28" s="18" t="n">
        <f aca="false">C14-C26</f>
        <v>-13.5833333333333</v>
      </c>
      <c r="D28" s="18" t="n">
        <f aca="false">D14-D26</f>
        <v>-13.5833333333333</v>
      </c>
      <c r="E28" s="18" t="n">
        <f aca="false">E14-E26</f>
        <v>-13.5833333333333</v>
      </c>
      <c r="F28" s="18" t="n">
        <f aca="false">F14-F26</f>
        <v>-13.5833333333333</v>
      </c>
      <c r="G28" s="18" t="n">
        <f aca="false">G14-G26</f>
        <v>-3.58333333333333</v>
      </c>
      <c r="H28" s="18" t="n">
        <f aca="false">H14-H26</f>
        <v>-3.58333333333333</v>
      </c>
      <c r="I28" s="18" t="n">
        <f aca="false">I14-I26</f>
        <v>-3.58333333333333</v>
      </c>
      <c r="J28" s="18" t="n">
        <f aca="false">J14-J26</f>
        <v>-3.58333333333333</v>
      </c>
    </row>
    <row r="29" customFormat="false" ht="15" hidden="false" customHeight="true" outlineLevel="0" collapsed="false">
      <c r="A29" s="1" t="s">
        <v>63</v>
      </c>
      <c r="B29" s="19" t="n">
        <f aca="false">IF(B14=0,0,B28/B14)</f>
        <v>0</v>
      </c>
      <c r="C29" s="19" t="n">
        <f aca="false">IF(C14=0,0,C28/C14)</f>
        <v>0</v>
      </c>
      <c r="D29" s="19" t="n">
        <f aca="false">IF(D14=0,0,D28/D14)</f>
        <v>0</v>
      </c>
      <c r="E29" s="19" t="n">
        <f aca="false">IF(E14=0,0,E28/E14)</f>
        <v>0</v>
      </c>
      <c r="F29" s="19" t="n">
        <f aca="false">IF(F14=0,0,F28/F14)</f>
        <v>0</v>
      </c>
      <c r="G29" s="19" t="n">
        <f aca="false">IF(G14=0,0,G28/G14)</f>
        <v>-0.358333333333333</v>
      </c>
      <c r="H29" s="19" t="n">
        <f aca="false">IF(H14=0,0,H28/H14)</f>
        <v>-0.358333333333333</v>
      </c>
      <c r="I29" s="19" t="n">
        <f aca="false">IF(I14=0,0,I28/I14)</f>
        <v>-0.358333333333333</v>
      </c>
      <c r="J29" s="19" t="n">
        <f aca="false">IF(J14=0,0,J28/J14)</f>
        <v>-0.358333333333333</v>
      </c>
    </row>
    <row r="31" customFormat="false" ht="15" hidden="false" customHeight="false" outlineLevel="0" collapsed="false">
      <c r="A31" s="10" t="s">
        <v>30</v>
      </c>
    </row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10" min="2" style="1" width="15"/>
  </cols>
  <sheetData>
    <row r="1" customFormat="false" ht="15" hidden="false" customHeight="true" outlineLevel="0" collapsed="false">
      <c r="A1" s="11" t="s">
        <v>65</v>
      </c>
      <c r="B1" s="11"/>
      <c r="C1" s="11"/>
      <c r="D1" s="11"/>
      <c r="E1" s="11"/>
      <c r="F1" s="11"/>
      <c r="G1" s="11"/>
      <c r="H1" s="11"/>
      <c r="I1" s="11"/>
      <c r="J1" s="11"/>
    </row>
    <row r="2" customFormat="false" ht="15" hidden="false" customHeight="false" outlineLevel="0" collapsed="false"/>
    <row r="3" customFormat="false" ht="15" hidden="false" customHeight="true" outlineLevel="0" collapsed="false">
      <c r="A3" s="12" t="s">
        <v>32</v>
      </c>
      <c r="B3" s="13" t="s">
        <v>33</v>
      </c>
      <c r="C3" s="13" t="s">
        <v>34</v>
      </c>
      <c r="D3" s="13" t="s">
        <v>35</v>
      </c>
      <c r="E3" s="13" t="s">
        <v>36</v>
      </c>
      <c r="F3" s="13" t="s">
        <v>37</v>
      </c>
      <c r="G3" s="13" t="s">
        <v>38</v>
      </c>
      <c r="H3" s="13" t="s">
        <v>39</v>
      </c>
      <c r="I3" s="13" t="s">
        <v>40</v>
      </c>
      <c r="J3" s="13" t="s">
        <v>41</v>
      </c>
    </row>
    <row r="4" customFormat="false" ht="15" hidden="false" customHeight="false" outlineLevel="0" collapsed="false"/>
    <row r="5" customFormat="false" ht="15" hidden="false" customHeight="true" outlineLevel="0" collapsed="false">
      <c r="A5" s="5" t="s">
        <v>42</v>
      </c>
    </row>
    <row r="6" customFormat="false" ht="15" hidden="false" customHeight="true" outlineLevel="0" collapsed="false">
      <c r="A6" s="1" t="s">
        <v>43</v>
      </c>
      <c r="B6" s="14" t="n">
        <f aca="false">Assumptions!D5/12</f>
        <v>0</v>
      </c>
      <c r="C6" s="14" t="n">
        <f aca="false">C5*1.05</f>
        <v>0</v>
      </c>
      <c r="D6" s="14" t="n">
        <f aca="false">D5*1.05</f>
        <v>0</v>
      </c>
      <c r="E6" s="14" t="n">
        <f aca="false">E5*1.05</f>
        <v>0</v>
      </c>
      <c r="F6" s="14" t="n">
        <f aca="false">F5*1.05</f>
        <v>0</v>
      </c>
      <c r="G6" s="14" t="n">
        <f aca="false">G5*1.05</f>
        <v>0</v>
      </c>
      <c r="H6" s="14" t="n">
        <f aca="false">H5*1.05</f>
        <v>0</v>
      </c>
      <c r="I6" s="14" t="n">
        <f aca="false">I5*1.05</f>
        <v>0</v>
      </c>
      <c r="J6" s="14" t="n">
        <f aca="false">J5*1.05</f>
        <v>0</v>
      </c>
    </row>
    <row r="7" customFormat="false" ht="15" hidden="false" customHeight="true" outlineLevel="0" collapsed="false">
      <c r="A7" s="1" t="s">
        <v>44</v>
      </c>
      <c r="B7" s="14" t="n">
        <f aca="false">(B6+Assumptions!D5/24)/2</f>
        <v>0</v>
      </c>
      <c r="C7" s="14" t="n">
        <f aca="false">(C6+B6)/2</f>
        <v>0</v>
      </c>
      <c r="D7" s="14" t="n">
        <f aca="false">(D6+C6)/2</f>
        <v>0</v>
      </c>
      <c r="E7" s="14" t="n">
        <f aca="false">(E6+D6)/2</f>
        <v>0</v>
      </c>
      <c r="F7" s="14" t="n">
        <f aca="false">(F6+E6)/2</f>
        <v>0</v>
      </c>
      <c r="G7" s="14" t="n">
        <f aca="false">(G6+F6)/2</f>
        <v>0</v>
      </c>
      <c r="H7" s="14" t="n">
        <f aca="false">(H6+G6)/2</f>
        <v>0</v>
      </c>
      <c r="I7" s="14" t="n">
        <f aca="false">(I6+H6)/2</f>
        <v>0</v>
      </c>
      <c r="J7" s="14" t="n">
        <f aca="false">(J6+I6)/2</f>
        <v>0</v>
      </c>
    </row>
    <row r="8" customFormat="false" ht="15" hidden="false" customHeight="false" outlineLevel="0" collapsed="false"/>
    <row r="9" customFormat="false" ht="15" hidden="false" customHeight="true" outlineLevel="0" collapsed="false">
      <c r="A9" s="5" t="s">
        <v>45</v>
      </c>
    </row>
    <row r="10" customFormat="false" ht="15" hidden="false" customHeight="true" outlineLevel="0" collapsed="false">
      <c r="A10" s="1" t="s">
        <v>46</v>
      </c>
      <c r="B10" s="14" t="n">
        <f aca="false">B7*1000*Assumptions!D11*Assumptions!D10/10000</f>
        <v>0</v>
      </c>
      <c r="C10" s="14" t="n">
        <f aca="false">C7*1000*Assumptions!D11*Assumptions!D10/10000</f>
        <v>0</v>
      </c>
      <c r="D10" s="14" t="n">
        <f aca="false">D7*1000*Assumptions!D11*Assumptions!D10/10000</f>
        <v>0</v>
      </c>
      <c r="E10" s="14" t="n">
        <f aca="false">E7*1000*Assumptions!D11*Assumptions!D10/10000</f>
        <v>0</v>
      </c>
      <c r="F10" s="14" t="n">
        <f aca="false">F7*1000*Assumptions!D11*Assumptions!D10/10000</f>
        <v>0</v>
      </c>
      <c r="G10" s="14" t="n">
        <f aca="false">G7*1000*Assumptions!D11*Assumptions!D10/10000</f>
        <v>0</v>
      </c>
      <c r="H10" s="14" t="n">
        <f aca="false">H7*1000*Assumptions!D11*Assumptions!D10/10000</f>
        <v>0</v>
      </c>
      <c r="I10" s="14" t="n">
        <f aca="false">I7*1000*Assumptions!D11*Assumptions!D10/10000</f>
        <v>0</v>
      </c>
      <c r="J10" s="14" t="n">
        <f aca="false">J7*1000*Assumptions!D11*Assumptions!D10/10000</f>
        <v>0</v>
      </c>
    </row>
    <row r="11" customFormat="false" ht="15" hidden="false" customHeight="true" outlineLevel="0" collapsed="false">
      <c r="A11" s="1" t="s">
        <v>47</v>
      </c>
      <c r="B11" s="14" t="n">
        <f aca="false">B7*1000*Assumptions!D12/12</f>
        <v>0</v>
      </c>
      <c r="C11" s="14" t="n">
        <f aca="false">C7*1000*Assumptions!D12/12</f>
        <v>0</v>
      </c>
      <c r="D11" s="14" t="n">
        <f aca="false">D7*1000*Assumptions!D12/12</f>
        <v>0</v>
      </c>
      <c r="E11" s="14" t="n">
        <f aca="false">E7*1000*Assumptions!D12/12</f>
        <v>0</v>
      </c>
      <c r="F11" s="14" t="n">
        <f aca="false">F7*1000*Assumptions!D12/12</f>
        <v>0</v>
      </c>
      <c r="G11" s="14" t="n">
        <f aca="false">G7*1000*Assumptions!D12/12</f>
        <v>0</v>
      </c>
      <c r="H11" s="14" t="n">
        <f aca="false">H7*1000*Assumptions!D12/12</f>
        <v>0</v>
      </c>
      <c r="I11" s="14" t="n">
        <f aca="false">I7*1000*Assumptions!D12/12</f>
        <v>0</v>
      </c>
      <c r="J11" s="14" t="n">
        <f aca="false">J7*1000*Assumptions!D12/12</f>
        <v>0</v>
      </c>
    </row>
    <row r="12" customFormat="false" ht="15" hidden="false" customHeight="true" outlineLevel="0" collapsed="false">
      <c r="A12" s="1" t="s">
        <v>48</v>
      </c>
      <c r="B12" s="14" t="n">
        <f aca="false">B7*1000*Assumptions!D13/10000</f>
        <v>0</v>
      </c>
      <c r="C12" s="14" t="n">
        <f aca="false">C7*1000*Assumptions!D13/10000</f>
        <v>0</v>
      </c>
      <c r="D12" s="14" t="n">
        <f aca="false">D7*1000*Assumptions!D13/10000</f>
        <v>0</v>
      </c>
      <c r="E12" s="14" t="n">
        <f aca="false">E7*1000*Assumptions!D13/10000</f>
        <v>0</v>
      </c>
      <c r="F12" s="14" t="n">
        <f aca="false">F7*1000*Assumptions!D13/10000</f>
        <v>0</v>
      </c>
      <c r="G12" s="14" t="n">
        <f aca="false">G7*1000*Assumptions!D13/10000</f>
        <v>0</v>
      </c>
      <c r="H12" s="14" t="n">
        <f aca="false">H7*1000*Assumptions!D13/10000</f>
        <v>0</v>
      </c>
      <c r="I12" s="14" t="n">
        <f aca="false">I7*1000*Assumptions!D13/10000</f>
        <v>0</v>
      </c>
      <c r="J12" s="14" t="n">
        <f aca="false">J7*1000*Assumptions!D13/10000</f>
        <v>0</v>
      </c>
    </row>
    <row r="13" customFormat="false" ht="15" hidden="false" customHeight="true" outlineLevel="0" collapsed="false">
      <c r="A13" s="1" t="s">
        <v>49</v>
      </c>
      <c r="B13" s="14" t="n">
        <v>0</v>
      </c>
      <c r="C13" s="14" t="n">
        <v>0</v>
      </c>
      <c r="D13" s="14" t="n">
        <v>0</v>
      </c>
      <c r="E13" s="14" t="n">
        <v>0</v>
      </c>
      <c r="F13" s="14" t="n">
        <v>0</v>
      </c>
      <c r="G13" s="14" t="n">
        <v>10</v>
      </c>
      <c r="H13" s="14" t="n">
        <v>10</v>
      </c>
      <c r="I13" s="14" t="n">
        <v>10</v>
      </c>
      <c r="J13" s="14" t="n">
        <v>10</v>
      </c>
    </row>
    <row r="14" customFormat="false" ht="15" hidden="false" customHeight="true" outlineLevel="0" collapsed="false">
      <c r="A14" s="15" t="s">
        <v>50</v>
      </c>
      <c r="B14" s="16" t="n">
        <f aca="false">SUM(B10:B13)</f>
        <v>0</v>
      </c>
      <c r="C14" s="16" t="n">
        <f aca="false">SUM(C10:C13)</f>
        <v>0</v>
      </c>
      <c r="D14" s="16" t="n">
        <f aca="false">SUM(D10:D13)</f>
        <v>0</v>
      </c>
      <c r="E14" s="16" t="n">
        <f aca="false">SUM(E10:E13)</f>
        <v>0</v>
      </c>
      <c r="F14" s="16" t="n">
        <f aca="false">SUM(F10:F13)</f>
        <v>0</v>
      </c>
      <c r="G14" s="16" t="n">
        <f aca="false">SUM(G10:G13)</f>
        <v>10</v>
      </c>
      <c r="H14" s="16" t="n">
        <f aca="false">SUM(H10:H13)</f>
        <v>10</v>
      </c>
      <c r="I14" s="16" t="n">
        <f aca="false">SUM(I10:I13)</f>
        <v>10</v>
      </c>
      <c r="J14" s="16" t="n">
        <f aca="false">SUM(J10:J13)</f>
        <v>10</v>
      </c>
    </row>
    <row r="15" customFormat="false" ht="15" hidden="false" customHeight="false" outlineLevel="0" collapsed="false"/>
    <row r="16" customFormat="false" ht="15" hidden="false" customHeight="true" outlineLevel="0" collapsed="false">
      <c r="A16" s="5" t="s">
        <v>51</v>
      </c>
    </row>
    <row r="17" customFormat="false" ht="15" hidden="false" customHeight="true" outlineLevel="0" collapsed="false">
      <c r="A17" s="1" t="s">
        <v>52</v>
      </c>
      <c r="B17" s="14" t="n">
        <f aca="false">Assumptions!D9*Assumptions!D15/12*(1+(COLUMN()-2)/120)</f>
        <v>0</v>
      </c>
      <c r="C17" s="14" t="n">
        <f aca="false">Assumptions!D9*Assumptions!D15/12*(1+(COLUMN()-2)/120)</f>
        <v>0</v>
      </c>
      <c r="D17" s="14" t="n">
        <f aca="false">Assumptions!D9*Assumptions!D15/12*(1+(COLUMN()-2)/120)</f>
        <v>0</v>
      </c>
      <c r="E17" s="14" t="n">
        <f aca="false">Assumptions!D9*Assumptions!D15/12*(1+(COLUMN()-2)/120)</f>
        <v>0</v>
      </c>
      <c r="F17" s="14" t="n">
        <f aca="false">Assumptions!D9*Assumptions!D15/12*(1+(COLUMN()-2)/120)</f>
        <v>0</v>
      </c>
      <c r="G17" s="14" t="n">
        <f aca="false">Assumptions!D9*Assumptions!D15/12*(1+(COLUMN()-2)/120)</f>
        <v>0</v>
      </c>
      <c r="H17" s="14" t="n">
        <f aca="false">Assumptions!D9*Assumptions!D15/12*(1+(COLUMN()-2)/120)</f>
        <v>0</v>
      </c>
      <c r="I17" s="14" t="n">
        <f aca="false">Assumptions!D9*Assumptions!D15/12*(1+(COLUMN()-2)/120)</f>
        <v>0</v>
      </c>
      <c r="J17" s="14" t="n">
        <f aca="false">Assumptions!D9*Assumptions!D15/12*(1+(COLUMN()-2)/120)</f>
        <v>0</v>
      </c>
    </row>
    <row r="18" customFormat="false" ht="15" hidden="false" customHeight="true" outlineLevel="0" collapsed="false">
      <c r="A18" s="1" t="s">
        <v>53</v>
      </c>
      <c r="B18" s="14" t="n">
        <f aca="false">Assumptions!D17/12</f>
        <v>0.666666666666667</v>
      </c>
      <c r="C18" s="14" t="n">
        <f aca="false">Assumptions!D17/12</f>
        <v>0.666666666666667</v>
      </c>
      <c r="D18" s="14" t="n">
        <f aca="false">Assumptions!D17/12</f>
        <v>0.666666666666667</v>
      </c>
      <c r="E18" s="14" t="n">
        <f aca="false">Assumptions!D17/12</f>
        <v>0.666666666666667</v>
      </c>
      <c r="F18" s="14" t="n">
        <f aca="false">Assumptions!D17/12</f>
        <v>0.666666666666667</v>
      </c>
      <c r="G18" s="14" t="n">
        <f aca="false">Assumptions!D17/12</f>
        <v>0.666666666666667</v>
      </c>
      <c r="H18" s="14" t="n">
        <f aca="false">Assumptions!D17/12</f>
        <v>0.666666666666667</v>
      </c>
      <c r="I18" s="14" t="n">
        <f aca="false">Assumptions!D17/12</f>
        <v>0.666666666666667</v>
      </c>
      <c r="J18" s="14" t="n">
        <f aca="false">Assumptions!D17/12</f>
        <v>0.666666666666667</v>
      </c>
    </row>
    <row r="19" customFormat="false" ht="15" hidden="false" customHeight="true" outlineLevel="0" collapsed="false">
      <c r="A19" s="1" t="s">
        <v>54</v>
      </c>
      <c r="B19" s="14" t="n">
        <f aca="false">Assumptions!D19/12</f>
        <v>7.08333333333333</v>
      </c>
      <c r="C19" s="14" t="n">
        <f aca="false">Assumptions!D19/12</f>
        <v>7.08333333333333</v>
      </c>
      <c r="D19" s="14" t="n">
        <f aca="false">Assumptions!D19/12</f>
        <v>7.08333333333333</v>
      </c>
      <c r="E19" s="14" t="n">
        <f aca="false">Assumptions!D19/12</f>
        <v>7.08333333333333</v>
      </c>
      <c r="F19" s="14" t="n">
        <f aca="false">Assumptions!D19/12</f>
        <v>7.08333333333333</v>
      </c>
      <c r="G19" s="14" t="n">
        <f aca="false">Assumptions!D19/12</f>
        <v>7.08333333333333</v>
      </c>
      <c r="H19" s="14" t="n">
        <f aca="false">Assumptions!D19/12</f>
        <v>7.08333333333333</v>
      </c>
      <c r="I19" s="14" t="n">
        <f aca="false">Assumptions!D19/12</f>
        <v>7.08333333333333</v>
      </c>
      <c r="J19" s="14" t="n">
        <f aca="false">Assumptions!D19/12</f>
        <v>7.08333333333333</v>
      </c>
    </row>
    <row r="20" customFormat="false" ht="15" hidden="false" customHeight="true" outlineLevel="0" collapsed="false">
      <c r="A20" s="1" t="s">
        <v>55</v>
      </c>
      <c r="B20" s="14" t="n">
        <f aca="false">Assumptions!D18/4</f>
        <v>6.25</v>
      </c>
      <c r="C20" s="14" t="n">
        <f aca="false">Assumptions!D18/4</f>
        <v>6.25</v>
      </c>
      <c r="D20" s="14" t="n">
        <f aca="false">Assumptions!D18/4</f>
        <v>6.25</v>
      </c>
      <c r="E20" s="14" t="n">
        <f aca="false">Assumptions!D18/4</f>
        <v>6.25</v>
      </c>
      <c r="F20" s="14" t="n">
        <f aca="false">Assumptions!D18/4</f>
        <v>6.25</v>
      </c>
      <c r="G20" s="14" t="n">
        <f aca="false">Assumptions!D18/4</f>
        <v>6.25</v>
      </c>
      <c r="H20" s="14" t="n">
        <f aca="false">Assumptions!D18/4</f>
        <v>6.25</v>
      </c>
      <c r="I20" s="14" t="n">
        <f aca="false">Assumptions!D18/4</f>
        <v>6.25</v>
      </c>
      <c r="J20" s="14" t="n">
        <f aca="false">Assumptions!D18/4</f>
        <v>6.25</v>
      </c>
    </row>
    <row r="21" customFormat="false" ht="15" hidden="false" customHeight="true" outlineLevel="0" collapsed="false">
      <c r="A21" s="1" t="s">
        <v>56</v>
      </c>
      <c r="B21" s="14" t="n">
        <f aca="false">Assumptions!D20/12</f>
        <v>0</v>
      </c>
      <c r="C21" s="14" t="n">
        <f aca="false">Assumptions!D20/12</f>
        <v>0</v>
      </c>
      <c r="D21" s="14" t="n">
        <f aca="false">Assumptions!D20/12</f>
        <v>0</v>
      </c>
      <c r="E21" s="14" t="n">
        <f aca="false">Assumptions!D20/12</f>
        <v>0</v>
      </c>
      <c r="F21" s="14" t="n">
        <f aca="false">Assumptions!D20/12</f>
        <v>0</v>
      </c>
      <c r="G21" s="14" t="n">
        <f aca="false">Assumptions!D20/12</f>
        <v>0</v>
      </c>
      <c r="H21" s="14" t="n">
        <f aca="false">Assumptions!D20/12</f>
        <v>0</v>
      </c>
      <c r="I21" s="14" t="n">
        <f aca="false">Assumptions!D20/12</f>
        <v>0</v>
      </c>
      <c r="J21" s="14" t="n">
        <f aca="false">Assumptions!D20/12</f>
        <v>0</v>
      </c>
    </row>
    <row r="22" customFormat="false" ht="15" hidden="false" customHeight="true" outlineLevel="0" collapsed="false">
      <c r="A22" s="1" t="s">
        <v>57</v>
      </c>
      <c r="B22" s="14" t="n">
        <f aca="false">Assumptions!D20/12</f>
        <v>0</v>
      </c>
      <c r="C22" s="14" t="n">
        <f aca="false">Assumptions!D20/12</f>
        <v>0</v>
      </c>
      <c r="D22" s="14" t="n">
        <f aca="false">Assumptions!D20/12</f>
        <v>0</v>
      </c>
      <c r="E22" s="14" t="n">
        <f aca="false">Assumptions!D20/12</f>
        <v>0</v>
      </c>
      <c r="F22" s="14" t="n">
        <f aca="false">Assumptions!D20/12</f>
        <v>0</v>
      </c>
      <c r="G22" s="14" t="n">
        <f aca="false">Assumptions!D20/12</f>
        <v>0</v>
      </c>
      <c r="H22" s="14" t="n">
        <f aca="false">Assumptions!D20/12</f>
        <v>0</v>
      </c>
      <c r="I22" s="14" t="n">
        <f aca="false">Assumptions!D20/12</f>
        <v>0</v>
      </c>
      <c r="J22" s="14" t="n">
        <f aca="false">Assumptions!D20/12</f>
        <v>0</v>
      </c>
    </row>
    <row r="23" customFormat="false" ht="15" hidden="false" customHeight="true" outlineLevel="0" collapsed="false">
      <c r="A23" s="1" t="s">
        <v>58</v>
      </c>
      <c r="B23" s="14" t="n">
        <f aca="false">Assumptions!D21/12</f>
        <v>0</v>
      </c>
      <c r="C23" s="14" t="n">
        <f aca="false">Assumptions!D21/12</f>
        <v>0</v>
      </c>
      <c r="D23" s="14" t="n">
        <f aca="false">Assumptions!D21/12</f>
        <v>0</v>
      </c>
      <c r="E23" s="14" t="n">
        <f aca="false">Assumptions!D21/12</f>
        <v>0</v>
      </c>
      <c r="F23" s="14" t="n">
        <f aca="false">Assumptions!D21/12</f>
        <v>0</v>
      </c>
      <c r="G23" s="14" t="n">
        <f aca="false">Assumptions!D21/12</f>
        <v>0</v>
      </c>
      <c r="H23" s="14" t="n">
        <f aca="false">Assumptions!D21/12</f>
        <v>0</v>
      </c>
      <c r="I23" s="14" t="n">
        <f aca="false">Assumptions!D21/12</f>
        <v>0</v>
      </c>
      <c r="J23" s="14" t="n">
        <f aca="false">Assumptions!D21/12</f>
        <v>0</v>
      </c>
    </row>
    <row r="24" customFormat="false" ht="15" hidden="false" customHeight="true" outlineLevel="0" collapsed="false">
      <c r="A24" s="1" t="s">
        <v>59</v>
      </c>
      <c r="B24" s="14" t="n">
        <f aca="false">Assumptions!D22/12</f>
        <v>15</v>
      </c>
      <c r="C24" s="14" t="n">
        <f aca="false">Assumptions!D22/12</f>
        <v>15</v>
      </c>
      <c r="D24" s="14" t="n">
        <f aca="false">Assumptions!D22/12</f>
        <v>15</v>
      </c>
      <c r="E24" s="14" t="n">
        <f aca="false">Assumptions!D22/12</f>
        <v>15</v>
      </c>
      <c r="F24" s="14" t="n">
        <f aca="false">Assumptions!D22/12</f>
        <v>15</v>
      </c>
      <c r="G24" s="14" t="n">
        <f aca="false">Assumptions!D22/12</f>
        <v>15</v>
      </c>
      <c r="H24" s="14" t="n">
        <f aca="false">Assumptions!D22/12</f>
        <v>15</v>
      </c>
      <c r="I24" s="14" t="n">
        <f aca="false">Assumptions!D22/12</f>
        <v>15</v>
      </c>
      <c r="J24" s="14" t="n">
        <f aca="false">Assumptions!D22/12</f>
        <v>15</v>
      </c>
    </row>
    <row r="25" customFormat="false" ht="15" hidden="false" customHeight="true" outlineLevel="0" collapsed="false">
      <c r="A25" s="1" t="s">
        <v>60</v>
      </c>
      <c r="B25" s="14" t="n">
        <f aca="false">B7*1000*Assumptions!D25</f>
        <v>0</v>
      </c>
      <c r="C25" s="14" t="n">
        <f aca="false">C7*1000*Assumptions!D25</f>
        <v>0</v>
      </c>
      <c r="D25" s="14" t="n">
        <f aca="false">D7*1000*Assumptions!D25</f>
        <v>0</v>
      </c>
      <c r="E25" s="14" t="n">
        <f aca="false">E7*1000*Assumptions!D25</f>
        <v>0</v>
      </c>
      <c r="F25" s="14" t="n">
        <f aca="false">F7*1000*Assumptions!D25</f>
        <v>0</v>
      </c>
      <c r="G25" s="14" t="n">
        <f aca="false">G7*1000*Assumptions!D25</f>
        <v>0</v>
      </c>
      <c r="H25" s="14" t="n">
        <f aca="false">H7*1000*Assumptions!D25</f>
        <v>0</v>
      </c>
      <c r="I25" s="14" t="n">
        <f aca="false">I7*1000*Assumptions!D25</f>
        <v>0</v>
      </c>
      <c r="J25" s="14" t="n">
        <f aca="false">J7*1000*Assumptions!D25</f>
        <v>0</v>
      </c>
    </row>
    <row r="26" customFormat="false" ht="15" hidden="false" customHeight="true" outlineLevel="0" collapsed="false">
      <c r="A26" s="15" t="s">
        <v>61</v>
      </c>
      <c r="B26" s="16" t="n">
        <f aca="false">SUM(B17:B25)</f>
        <v>29</v>
      </c>
      <c r="C26" s="16" t="n">
        <f aca="false">SUM(C17:C25)</f>
        <v>29</v>
      </c>
      <c r="D26" s="16" t="n">
        <f aca="false">SUM(D17:D25)</f>
        <v>29</v>
      </c>
      <c r="E26" s="16" t="n">
        <f aca="false">SUM(E17:E25)</f>
        <v>29</v>
      </c>
      <c r="F26" s="16" t="n">
        <f aca="false">SUM(F17:F25)</f>
        <v>29</v>
      </c>
      <c r="G26" s="16" t="n">
        <f aca="false">SUM(G17:G25)</f>
        <v>29</v>
      </c>
      <c r="H26" s="16" t="n">
        <f aca="false">SUM(H17:H25)</f>
        <v>29</v>
      </c>
      <c r="I26" s="16" t="n">
        <f aca="false">SUM(I17:I25)</f>
        <v>29</v>
      </c>
      <c r="J26" s="16" t="n">
        <f aca="false">SUM(J17:J25)</f>
        <v>29</v>
      </c>
    </row>
    <row r="27" customFormat="false" ht="15" hidden="false" customHeight="false" outlineLevel="0" collapsed="false"/>
    <row r="28" customFormat="false" ht="15" hidden="false" customHeight="true" outlineLevel="0" collapsed="false">
      <c r="A28" s="17" t="s">
        <v>62</v>
      </c>
      <c r="B28" s="18" t="n">
        <f aca="false">B14-B26</f>
        <v>-29</v>
      </c>
      <c r="C28" s="18" t="n">
        <f aca="false">C14-C26</f>
        <v>-29</v>
      </c>
      <c r="D28" s="18" t="n">
        <f aca="false">D14-D26</f>
        <v>-29</v>
      </c>
      <c r="E28" s="18" t="n">
        <f aca="false">E14-E26</f>
        <v>-29</v>
      </c>
      <c r="F28" s="18" t="n">
        <f aca="false">F14-F26</f>
        <v>-29</v>
      </c>
      <c r="G28" s="18" t="n">
        <f aca="false">G14-G26</f>
        <v>-19</v>
      </c>
      <c r="H28" s="18" t="n">
        <f aca="false">H14-H26</f>
        <v>-19</v>
      </c>
      <c r="I28" s="18" t="n">
        <f aca="false">I14-I26</f>
        <v>-19</v>
      </c>
      <c r="J28" s="18" t="n">
        <f aca="false">J14-J26</f>
        <v>-19</v>
      </c>
    </row>
    <row r="29" customFormat="false" ht="15" hidden="false" customHeight="true" outlineLevel="0" collapsed="false">
      <c r="A29" s="1" t="s">
        <v>63</v>
      </c>
      <c r="B29" s="19" t="n">
        <f aca="false">IF(B14=0,0,B28/B14)</f>
        <v>0</v>
      </c>
      <c r="C29" s="19" t="n">
        <f aca="false">IF(C14=0,0,C28/C14)</f>
        <v>0</v>
      </c>
      <c r="D29" s="19" t="n">
        <f aca="false">IF(D14=0,0,D28/D14)</f>
        <v>0</v>
      </c>
      <c r="E29" s="19" t="n">
        <f aca="false">IF(E14=0,0,E28/E14)</f>
        <v>0</v>
      </c>
      <c r="F29" s="19" t="n">
        <f aca="false">IF(F14=0,0,F28/F14)</f>
        <v>0</v>
      </c>
      <c r="G29" s="19" t="n">
        <f aca="false">IF(G14=0,0,G28/G14)</f>
        <v>-1.9</v>
      </c>
      <c r="H29" s="19" t="n">
        <f aca="false">IF(H14=0,0,H28/H14)</f>
        <v>-1.9</v>
      </c>
      <c r="I29" s="19" t="n">
        <f aca="false">IF(I14=0,0,I28/I14)</f>
        <v>-1.9</v>
      </c>
      <c r="J29" s="19" t="n">
        <f aca="false">IF(J14=0,0,J28/J14)</f>
        <v>-1.9</v>
      </c>
    </row>
    <row r="31" customFormat="false" ht="15" hidden="false" customHeight="false" outlineLevel="0" collapsed="false">
      <c r="A31" s="10" t="s">
        <v>30</v>
      </c>
    </row>
  </sheetData>
  <mergeCells count="1">
    <mergeCell ref="A1:J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20"/>
    <col collapsed="false" customWidth="true" hidden="false" outlineLevel="0" max="7" min="2" style="1" width="16"/>
  </cols>
  <sheetData>
    <row r="1" customFormat="false" ht="15" hidden="false" customHeight="true" outlineLevel="0" collapsed="false">
      <c r="A1" s="20" t="s">
        <v>66</v>
      </c>
      <c r="B1" s="20"/>
      <c r="C1" s="20"/>
      <c r="D1" s="20"/>
      <c r="E1" s="20"/>
      <c r="F1" s="20"/>
      <c r="G1" s="20"/>
    </row>
    <row r="2" customFormat="false" ht="15" hidden="false" customHeight="false" outlineLevel="0" collapsed="false"/>
    <row r="3" customFormat="false" ht="15" hidden="false" customHeight="true" outlineLevel="0" collapsed="false">
      <c r="A3" s="5" t="s">
        <v>67</v>
      </c>
    </row>
    <row r="4" customFormat="false" ht="15" hidden="false" customHeight="true" outlineLevel="0" collapsed="false">
      <c r="A4" s="17" t="s">
        <v>68</v>
      </c>
      <c r="B4" s="21" t="s">
        <v>69</v>
      </c>
      <c r="C4" s="21" t="s">
        <v>70</v>
      </c>
      <c r="D4" s="21" t="s">
        <v>71</v>
      </c>
      <c r="E4" s="21" t="s">
        <v>72</v>
      </c>
      <c r="F4" s="21" t="s">
        <v>73</v>
      </c>
    </row>
    <row r="5" customFormat="false" ht="15" hidden="false" customHeight="true" outlineLevel="0" collapsed="false">
      <c r="A5" s="22" t="s">
        <v>74</v>
      </c>
      <c r="B5" s="23" t="n">
        <v>0.0282000000000001</v>
      </c>
      <c r="C5" s="23" t="n">
        <v>0.0382000000000001</v>
      </c>
      <c r="D5" s="23" t="n">
        <v>0.0532</v>
      </c>
      <c r="E5" s="23" t="n">
        <v>0.0732000000000001</v>
      </c>
      <c r="F5" s="23" t="n">
        <v>0.0882000000000001</v>
      </c>
    </row>
    <row r="6" customFormat="false" ht="15" hidden="false" customHeight="true" outlineLevel="0" collapsed="false">
      <c r="A6" s="22" t="s">
        <v>75</v>
      </c>
      <c r="B6" s="23" t="n">
        <v>0.5772</v>
      </c>
      <c r="C6" s="23" t="n">
        <v>0.6022</v>
      </c>
      <c r="D6" s="23" t="n">
        <v>0.6397</v>
      </c>
      <c r="E6" s="23" t="n">
        <v>0.6897</v>
      </c>
      <c r="F6" s="23" t="n">
        <v>0.7272</v>
      </c>
    </row>
    <row r="7" customFormat="false" ht="15" hidden="false" customHeight="true" outlineLevel="0" collapsed="false">
      <c r="A7" s="22" t="s">
        <v>76</v>
      </c>
      <c r="B7" s="23" t="n">
        <v>1.4922</v>
      </c>
      <c r="C7" s="23" t="n">
        <v>1.5422</v>
      </c>
      <c r="D7" s="23" t="n">
        <v>1.6172</v>
      </c>
      <c r="E7" s="23" t="n">
        <v>1.7172</v>
      </c>
      <c r="F7" s="23" t="n">
        <v>1.7922</v>
      </c>
    </row>
    <row r="8" customFormat="false" ht="15" hidden="false" customHeight="true" outlineLevel="0" collapsed="false">
      <c r="A8" s="22" t="s">
        <v>77</v>
      </c>
      <c r="B8" s="23" t="n">
        <v>3.3222</v>
      </c>
      <c r="C8" s="23" t="n">
        <v>3.4222</v>
      </c>
      <c r="D8" s="23" t="n">
        <v>3.5722</v>
      </c>
      <c r="E8" s="23" t="n">
        <v>3.7722</v>
      </c>
      <c r="F8" s="23" t="n">
        <v>3.9222</v>
      </c>
    </row>
    <row r="9" customFormat="false" ht="15" hidden="false" customHeight="true" outlineLevel="0" collapsed="false">
      <c r="A9" s="22" t="s">
        <v>78</v>
      </c>
      <c r="B9" s="23" t="n">
        <v>6.9822</v>
      </c>
      <c r="C9" s="23" t="n">
        <v>7.1822</v>
      </c>
      <c r="D9" s="23" t="n">
        <v>7.4822</v>
      </c>
      <c r="E9" s="23" t="n">
        <v>7.8822</v>
      </c>
      <c r="F9" s="23" t="n">
        <v>8.1822</v>
      </c>
    </row>
    <row r="10" customFormat="false" ht="15" hidden="false" customHeight="true" outlineLevel="0" collapsed="false">
      <c r="A10" s="22" t="s">
        <v>79</v>
      </c>
      <c r="B10" s="23" t="n">
        <v>17.9622</v>
      </c>
      <c r="C10" s="23" t="n">
        <v>18.4622</v>
      </c>
      <c r="D10" s="23" t="n">
        <v>19.2122</v>
      </c>
      <c r="E10" s="23" t="n">
        <v>20.2122</v>
      </c>
      <c r="F10" s="23" t="n">
        <v>20.9622</v>
      </c>
    </row>
    <row r="11" customFormat="false" ht="15" hidden="false" customHeight="false" outlineLevel="0" collapsed="false"/>
    <row r="12" customFormat="false" ht="15" hidden="false" customHeight="true" outlineLevel="0" collapsed="false">
      <c r="A12" s="5" t="s">
        <v>80</v>
      </c>
    </row>
    <row r="13" customFormat="false" ht="15" hidden="false" customHeight="true" outlineLevel="0" collapsed="false">
      <c r="A13" s="17" t="s">
        <v>81</v>
      </c>
      <c r="B13" s="17" t="s">
        <v>82</v>
      </c>
    </row>
    <row r="14" customFormat="false" ht="15" hidden="false" customHeight="true" outlineLevel="0" collapsed="false">
      <c r="A14" s="1" t="s">
        <v>83</v>
      </c>
      <c r="B14" s="14" t="n">
        <v>10.6898734177215</v>
      </c>
    </row>
    <row r="15" customFormat="false" ht="15" hidden="false" customHeight="true" outlineLevel="0" collapsed="false">
      <c r="A15" s="1" t="s">
        <v>84</v>
      </c>
      <c r="B15" s="14" t="n">
        <v>8.63938618925831</v>
      </c>
    </row>
    <row r="16" customFormat="false" ht="15" hidden="false" customHeight="true" outlineLevel="0" collapsed="false">
      <c r="A16" s="1" t="s">
        <v>85</v>
      </c>
      <c r="B16" s="14" t="n">
        <v>6.79678068410463</v>
      </c>
    </row>
    <row r="18" customFormat="false" ht="15" hidden="false" customHeight="false" outlineLevel="0" collapsed="false">
      <c r="A18" s="10" t="s">
        <v>30</v>
      </c>
    </row>
  </sheetData>
  <mergeCells count="1">
    <mergeCell ref="A1:G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0"/>
    <col collapsed="false" customWidth="true" hidden="false" outlineLevel="0" max="4" min="2" style="1" width="18"/>
  </cols>
  <sheetData>
    <row r="1" customFormat="false" ht="15" hidden="false" customHeight="true" outlineLevel="0" collapsed="false">
      <c r="A1" s="20" t="s">
        <v>86</v>
      </c>
      <c r="B1" s="20"/>
      <c r="C1" s="20"/>
      <c r="D1" s="20"/>
    </row>
    <row r="2" customFormat="false" ht="15" hidden="false" customHeight="false" outlineLevel="0" collapsed="false"/>
    <row r="3" customFormat="false" ht="15" hidden="false" customHeight="true" outlineLevel="0" collapsed="false">
      <c r="A3" s="17" t="s">
        <v>87</v>
      </c>
      <c r="B3" s="17" t="s">
        <v>3</v>
      </c>
      <c r="C3" s="17" t="s">
        <v>4</v>
      </c>
      <c r="D3" s="17" t="s">
        <v>5</v>
      </c>
    </row>
    <row r="4" customFormat="false" ht="15" hidden="false" customHeight="true" outlineLevel="0" collapsed="false">
      <c r="A4" s="1" t="s">
        <v>88</v>
      </c>
      <c r="B4" s="23" t="n">
        <v>2.5</v>
      </c>
      <c r="C4" s="23" t="n">
        <v>2.5</v>
      </c>
      <c r="D4" s="23" t="n">
        <v>2.5</v>
      </c>
    </row>
    <row r="5" customFormat="false" ht="15" hidden="false" customHeight="true" outlineLevel="0" collapsed="false">
      <c r="A5" s="1" t="s">
        <v>89</v>
      </c>
      <c r="B5" s="14" t="n">
        <v>100</v>
      </c>
      <c r="C5" s="14" t="n">
        <v>75</v>
      </c>
      <c r="D5" s="14" t="n">
        <v>50</v>
      </c>
    </row>
    <row r="6" customFormat="false" ht="15" hidden="false" customHeight="true" outlineLevel="0" collapsed="false">
      <c r="A6" s="1" t="s">
        <v>90</v>
      </c>
      <c r="B6" s="24" t="n">
        <f aca="false">B4*1000/B5</f>
        <v>25</v>
      </c>
      <c r="C6" s="24" t="n">
        <f aca="false">C4*1000/C5</f>
        <v>33.3333333333333</v>
      </c>
      <c r="D6" s="24" t="n">
        <f aca="false">D4*1000/D5</f>
        <v>50</v>
      </c>
    </row>
    <row r="7" customFormat="false" ht="15" hidden="false" customHeight="false" outlineLevel="0" collapsed="false"/>
    <row r="8" customFormat="false" ht="15" hidden="false" customHeight="true" outlineLevel="0" collapsed="false">
      <c r="A8" s="5" t="s">
        <v>91</v>
      </c>
    </row>
    <row r="9" customFormat="false" ht="15" hidden="false" customHeight="true" outlineLevel="0" collapsed="false">
      <c r="A9" s="1" t="s">
        <v>92</v>
      </c>
      <c r="B9" s="1" t="s">
        <v>93</v>
      </c>
      <c r="C9" s="1" t="s">
        <v>94</v>
      </c>
      <c r="D9" s="1" t="s">
        <v>95</v>
      </c>
    </row>
    <row r="10" customFormat="false" ht="15" hidden="false" customHeight="true" outlineLevel="0" collapsed="false">
      <c r="A10" s="1" t="s">
        <v>96</v>
      </c>
      <c r="B10" s="14" t="n">
        <v>12</v>
      </c>
      <c r="C10" s="14" t="n">
        <v>8</v>
      </c>
      <c r="D10" s="14" t="n">
        <v>5</v>
      </c>
    </row>
    <row r="11" customFormat="false" ht="15" hidden="false" customHeight="true" outlineLevel="0" collapsed="false">
      <c r="A11" s="1" t="s">
        <v>97</v>
      </c>
      <c r="B11" s="23" t="n">
        <v>0.5</v>
      </c>
      <c r="C11" s="23" t="n">
        <v>0.5</v>
      </c>
      <c r="D11" s="23" t="n">
        <v>0.5</v>
      </c>
    </row>
    <row r="13" customFormat="false" ht="15" hidden="false" customHeight="false" outlineLevel="0" collapsed="false">
      <c r="A13" s="10" t="s">
        <v>30</v>
      </c>
    </row>
  </sheetData>
  <mergeCells count="1">
    <mergeCell ref="A1:D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2"/>
    <col collapsed="false" customWidth="true" hidden="false" outlineLevel="0" max="5" min="2" style="1" width="16"/>
  </cols>
  <sheetData>
    <row r="1" customFormat="false" ht="15" hidden="false" customHeight="true" outlineLevel="0" collapsed="false">
      <c r="A1" s="20" t="s">
        <v>98</v>
      </c>
      <c r="B1" s="20"/>
      <c r="C1" s="20"/>
      <c r="D1" s="20"/>
      <c r="E1" s="20"/>
    </row>
    <row r="2" customFormat="false" ht="15" hidden="false" customHeight="false" outlineLevel="0" collapsed="false"/>
    <row r="3" customFormat="false" ht="15" hidden="false" customHeight="true" outlineLevel="0" collapsed="false">
      <c r="A3" s="5" t="s">
        <v>99</v>
      </c>
    </row>
    <row r="4" customFormat="false" ht="15" hidden="false" customHeight="true" outlineLevel="0" collapsed="false">
      <c r="A4" s="17" t="s">
        <v>87</v>
      </c>
      <c r="B4" s="17" t="s">
        <v>100</v>
      </c>
      <c r="C4" s="17" t="s">
        <v>101</v>
      </c>
      <c r="D4" s="17" t="s">
        <v>102</v>
      </c>
      <c r="E4" s="17" t="s">
        <v>103</v>
      </c>
    </row>
    <row r="5" customFormat="false" ht="15" hidden="false" customHeight="true" outlineLevel="0" collapsed="false">
      <c r="A5" s="1" t="s">
        <v>104</v>
      </c>
      <c r="B5" s="14" t="n">
        <v>8</v>
      </c>
      <c r="C5" s="14" t="n">
        <v>10</v>
      </c>
      <c r="D5" s="14" t="n">
        <v>12</v>
      </c>
      <c r="E5" s="14" t="n">
        <f aca="false">AVERAGE(B5:D5)</f>
        <v>10</v>
      </c>
    </row>
    <row r="6" customFormat="false" ht="15" hidden="false" customHeight="true" outlineLevel="0" collapsed="false">
      <c r="A6" s="1" t="s">
        <v>105</v>
      </c>
      <c r="B6" s="14" t="n">
        <v>25</v>
      </c>
      <c r="C6" s="14" t="n">
        <v>22</v>
      </c>
      <c r="D6" s="14" t="n">
        <v>20</v>
      </c>
      <c r="E6" s="14" t="n">
        <f aca="false">AVERAGE(B6:D6)</f>
        <v>22.3333333333333</v>
      </c>
    </row>
    <row r="7" customFormat="false" ht="15" hidden="false" customHeight="true" outlineLevel="0" collapsed="false">
      <c r="A7" s="15" t="s">
        <v>106</v>
      </c>
      <c r="B7" s="25" t="n">
        <f aca="false">B5-B6</f>
        <v>-17</v>
      </c>
      <c r="C7" s="25" t="n">
        <f aca="false">C5-C6</f>
        <v>-12</v>
      </c>
      <c r="D7" s="25" t="n">
        <f aca="false">D5-D6</f>
        <v>-8</v>
      </c>
      <c r="E7" s="25" t="n">
        <f aca="false">AVERAGE(B7:D7)</f>
        <v>-12.3333333333333</v>
      </c>
    </row>
    <row r="8" customFormat="false" ht="15" hidden="false" customHeight="false" outlineLevel="0" collapsed="false"/>
    <row r="9" customFormat="false" ht="15" hidden="false" customHeight="true" outlineLevel="0" collapsed="false">
      <c r="A9" s="5" t="s">
        <v>107</v>
      </c>
    </row>
    <row r="10" customFormat="false" ht="15" hidden="false" customHeight="true" outlineLevel="0" collapsed="false">
      <c r="A10" s="1" t="s">
        <v>108</v>
      </c>
      <c r="B10" s="14" t="n">
        <v>80</v>
      </c>
    </row>
    <row r="11" customFormat="false" ht="15" hidden="false" customHeight="true" outlineLevel="0" collapsed="false">
      <c r="A11" s="1" t="s">
        <v>109</v>
      </c>
      <c r="B11" s="14" t="n">
        <v>15</v>
      </c>
    </row>
    <row r="12" customFormat="false" ht="15" hidden="false" customHeight="true" outlineLevel="0" collapsed="false">
      <c r="A12" s="1" t="s">
        <v>110</v>
      </c>
      <c r="B12" s="25" t="n">
        <f aca="false">B10-B11</f>
        <v>65</v>
      </c>
    </row>
    <row r="13" customFormat="false" ht="15" hidden="false" customHeight="false" outlineLevel="0" collapsed="false"/>
    <row r="14" customFormat="false" ht="15" hidden="false" customHeight="true" outlineLevel="0" collapsed="false">
      <c r="A14" s="5" t="s">
        <v>111</v>
      </c>
    </row>
    <row r="15" customFormat="false" ht="15" hidden="false" customHeight="true" outlineLevel="0" collapsed="false">
      <c r="A15" s="1" t="s">
        <v>112</v>
      </c>
      <c r="B15" s="14" t="n">
        <v>25</v>
      </c>
    </row>
    <row r="16" customFormat="false" ht="15" hidden="false" customHeight="true" outlineLevel="0" collapsed="false">
      <c r="A16" s="1" t="s">
        <v>113</v>
      </c>
      <c r="B16" s="26" t="n">
        <f aca="false">(E7*3*10)/B15</f>
        <v>-14.8</v>
      </c>
    </row>
    <row r="18" customFormat="false" ht="15" hidden="false" customHeight="false" outlineLevel="0" collapsed="false">
      <c r="A18" s="10" t="s">
        <v>30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LibreOffice/25.2.6.2$Linux_AARCH64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2026-03-30T19:57:37Z</dcterms:created>
  <dc:creator>openpyxl</dc:creator>
  <dc:description/>
  <dc:language>en-US</dc:language>
  <cp:lastModifiedBy/>
  <dcterms:modified xsi:type="dcterms:W3CDTF">2026-03-30T19:59:19Z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